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Emuesiri Ojo\Desktop\National Bureau of Statistics\NBS 2018\Admin Data Collection\PPPRA\"/>
    </mc:Choice>
  </mc:AlternateContent>
  <xr:revisionPtr revIDLastSave="0" documentId="8_{9038D237-33B4-4756-8FBC-94C8A791C7D4}" xr6:coauthVersionLast="34" xr6:coauthVersionMax="34" xr10:uidLastSave="{00000000-0000-0000-0000-000000000000}"/>
  <bookViews>
    <workbookView xWindow="0" yWindow="0" windowWidth="19200" windowHeight="6960" xr2:uid="{00000000-000D-0000-FFFF-FFFF00000000}"/>
  </bookViews>
  <sheets>
    <sheet name="Q2 2018 Petroleum Import" sheetId="1" r:id="rId1"/>
    <sheet name="Q2 AGO TRUCK OUT BY STATE" sheetId="2" r:id="rId2"/>
    <sheet name="Q2 HHK TRUCK OUT BY STATE" sheetId="3" r:id="rId3"/>
    <sheet name="Q2 PMS TRUCK OUT BY STATE" sheetId="6" r:id="rId4"/>
    <sheet name="Q2 ATK TRUCK OUT BY STATE" sheetId="4" r:id="rId5"/>
    <sheet name="Q2 2018 ALL PRODUCTS TRUCK OUT" sheetId="5" r:id="rId6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6" l="1"/>
  <c r="C42" i="6"/>
  <c r="D42" i="6"/>
  <c r="E42" i="6"/>
  <c r="E43" i="6" s="1"/>
  <c r="F42" i="6"/>
  <c r="G42" i="6"/>
  <c r="G43" i="6" s="1"/>
  <c r="I42" i="6"/>
  <c r="I43" i="6" s="1"/>
  <c r="B42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I5" i="6"/>
  <c r="J5" i="6" s="1"/>
  <c r="J42" i="6" s="1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5" i="6"/>
  <c r="H42" i="6" s="1"/>
  <c r="F42" i="5"/>
  <c r="H42" i="5"/>
  <c r="I42" i="5"/>
  <c r="L42" i="5"/>
  <c r="J7" i="5"/>
  <c r="J8" i="5"/>
  <c r="J15" i="5"/>
  <c r="J16" i="5"/>
  <c r="J23" i="5"/>
  <c r="J24" i="5"/>
  <c r="J31" i="5"/>
  <c r="J32" i="5"/>
  <c r="J39" i="5"/>
  <c r="J40" i="5"/>
  <c r="G5" i="5"/>
  <c r="G6" i="5"/>
  <c r="G8" i="5"/>
  <c r="G9" i="5"/>
  <c r="G10" i="5"/>
  <c r="G12" i="5"/>
  <c r="G13" i="5"/>
  <c r="G14" i="5"/>
  <c r="G16" i="5"/>
  <c r="G17" i="5"/>
  <c r="G18" i="5"/>
  <c r="G20" i="5"/>
  <c r="G21" i="5"/>
  <c r="G22" i="5"/>
  <c r="G24" i="5"/>
  <c r="G25" i="5"/>
  <c r="G26" i="5"/>
  <c r="G28" i="5"/>
  <c r="G29" i="5"/>
  <c r="G30" i="5"/>
  <c r="G32" i="5"/>
  <c r="G33" i="5"/>
  <c r="G34" i="5"/>
  <c r="G36" i="5"/>
  <c r="G37" i="5"/>
  <c r="G38" i="5"/>
  <c r="G40" i="5"/>
  <c r="G41" i="5"/>
  <c r="G4" i="5"/>
  <c r="D8" i="5"/>
  <c r="D11" i="5"/>
  <c r="D16" i="5"/>
  <c r="D19" i="5"/>
  <c r="D24" i="5"/>
  <c r="D27" i="5"/>
  <c r="D32" i="5"/>
  <c r="D35" i="5"/>
  <c r="D39" i="5"/>
  <c r="D40" i="5"/>
  <c r="C41" i="5"/>
  <c r="E41" i="5"/>
  <c r="E42" i="5" s="1"/>
  <c r="F41" i="5"/>
  <c r="G7" i="5" s="1"/>
  <c r="H41" i="5"/>
  <c r="I41" i="5"/>
  <c r="K41" i="5"/>
  <c r="K42" i="5" s="1"/>
  <c r="L41" i="5"/>
  <c r="M41" i="5"/>
  <c r="B41" i="5"/>
  <c r="B42" i="5" s="1"/>
  <c r="J7" i="4"/>
  <c r="J10" i="4"/>
  <c r="J11" i="4"/>
  <c r="J14" i="4"/>
  <c r="J15" i="4"/>
  <c r="J18" i="4"/>
  <c r="J19" i="4"/>
  <c r="J23" i="4"/>
  <c r="J26" i="4"/>
  <c r="J27" i="4"/>
  <c r="J30" i="4"/>
  <c r="J31" i="4"/>
  <c r="J34" i="4"/>
  <c r="J35" i="4"/>
  <c r="J39" i="4"/>
  <c r="J5" i="4"/>
  <c r="I6" i="4"/>
  <c r="J6" i="4" s="1"/>
  <c r="I7" i="4"/>
  <c r="I8" i="4"/>
  <c r="J8" i="4" s="1"/>
  <c r="I9" i="4"/>
  <c r="J9" i="4" s="1"/>
  <c r="I10" i="4"/>
  <c r="I11" i="4"/>
  <c r="I12" i="4"/>
  <c r="J12" i="4" s="1"/>
  <c r="I13" i="4"/>
  <c r="J13" i="4" s="1"/>
  <c r="I14" i="4"/>
  <c r="I15" i="4"/>
  <c r="I16" i="4"/>
  <c r="J16" i="4" s="1"/>
  <c r="I17" i="4"/>
  <c r="J17" i="4" s="1"/>
  <c r="I18" i="4"/>
  <c r="I19" i="4"/>
  <c r="I20" i="4"/>
  <c r="J20" i="4" s="1"/>
  <c r="I21" i="4"/>
  <c r="J21" i="4" s="1"/>
  <c r="I22" i="4"/>
  <c r="J22" i="4" s="1"/>
  <c r="I23" i="4"/>
  <c r="I24" i="4"/>
  <c r="J24" i="4" s="1"/>
  <c r="I25" i="4"/>
  <c r="J25" i="4" s="1"/>
  <c r="I26" i="4"/>
  <c r="I27" i="4"/>
  <c r="I28" i="4"/>
  <c r="J28" i="4" s="1"/>
  <c r="I29" i="4"/>
  <c r="J29" i="4" s="1"/>
  <c r="I30" i="4"/>
  <c r="I31" i="4"/>
  <c r="I32" i="4"/>
  <c r="J32" i="4" s="1"/>
  <c r="I33" i="4"/>
  <c r="J33" i="4" s="1"/>
  <c r="I34" i="4"/>
  <c r="I35" i="4"/>
  <c r="I36" i="4"/>
  <c r="J36" i="4" s="1"/>
  <c r="I37" i="4"/>
  <c r="J37" i="4" s="1"/>
  <c r="I38" i="4"/>
  <c r="J38" i="4" s="1"/>
  <c r="I39" i="4"/>
  <c r="I40" i="4"/>
  <c r="J40" i="4" s="1"/>
  <c r="I41" i="4"/>
  <c r="J41" i="4" s="1"/>
  <c r="I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5" i="4"/>
  <c r="G43" i="4"/>
  <c r="C43" i="4"/>
  <c r="C42" i="4"/>
  <c r="D42" i="4"/>
  <c r="E42" i="4"/>
  <c r="E43" i="4" s="1"/>
  <c r="F42" i="4"/>
  <c r="G42" i="4"/>
  <c r="B42" i="4"/>
  <c r="G43" i="3"/>
  <c r="C43" i="3"/>
  <c r="J8" i="3"/>
  <c r="J10" i="3"/>
  <c r="J12" i="3"/>
  <c r="J14" i="3"/>
  <c r="J15" i="3"/>
  <c r="J16" i="3"/>
  <c r="J18" i="3"/>
  <c r="J19" i="3"/>
  <c r="J20" i="3"/>
  <c r="J24" i="3"/>
  <c r="J26" i="3"/>
  <c r="J28" i="3"/>
  <c r="J30" i="3"/>
  <c r="J31" i="3"/>
  <c r="J32" i="3"/>
  <c r="J34" i="3"/>
  <c r="J35" i="3"/>
  <c r="J36" i="3"/>
  <c r="J40" i="3"/>
  <c r="J5" i="3"/>
  <c r="J42" i="3" s="1"/>
  <c r="I6" i="3"/>
  <c r="J6" i="3" s="1"/>
  <c r="I7" i="3"/>
  <c r="J7" i="3" s="1"/>
  <c r="I8" i="3"/>
  <c r="I9" i="3"/>
  <c r="J9" i="3" s="1"/>
  <c r="I10" i="3"/>
  <c r="I11" i="3"/>
  <c r="J11" i="3" s="1"/>
  <c r="I12" i="3"/>
  <c r="I13" i="3"/>
  <c r="J13" i="3" s="1"/>
  <c r="I14" i="3"/>
  <c r="I15" i="3"/>
  <c r="I16" i="3"/>
  <c r="I17" i="3"/>
  <c r="J17" i="3" s="1"/>
  <c r="I18" i="3"/>
  <c r="I19" i="3"/>
  <c r="I20" i="3"/>
  <c r="I21" i="3"/>
  <c r="J21" i="3" s="1"/>
  <c r="I22" i="3"/>
  <c r="J22" i="3" s="1"/>
  <c r="I23" i="3"/>
  <c r="J23" i="3" s="1"/>
  <c r="I24" i="3"/>
  <c r="I25" i="3"/>
  <c r="J25" i="3" s="1"/>
  <c r="I26" i="3"/>
  <c r="I27" i="3"/>
  <c r="J27" i="3" s="1"/>
  <c r="I28" i="3"/>
  <c r="I29" i="3"/>
  <c r="J29" i="3" s="1"/>
  <c r="I30" i="3"/>
  <c r="I31" i="3"/>
  <c r="I32" i="3"/>
  <c r="I33" i="3"/>
  <c r="J33" i="3" s="1"/>
  <c r="I34" i="3"/>
  <c r="I35" i="3"/>
  <c r="I36" i="3"/>
  <c r="I37" i="3"/>
  <c r="J37" i="3" s="1"/>
  <c r="I38" i="3"/>
  <c r="J38" i="3" s="1"/>
  <c r="I39" i="3"/>
  <c r="J39" i="3" s="1"/>
  <c r="I40" i="3"/>
  <c r="I41" i="3"/>
  <c r="J41" i="3" s="1"/>
  <c r="I5" i="3"/>
  <c r="H6" i="3"/>
  <c r="H7" i="3"/>
  <c r="H8" i="3"/>
  <c r="H42" i="3" s="1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5" i="3"/>
  <c r="C42" i="3"/>
  <c r="D42" i="3"/>
  <c r="E42" i="3"/>
  <c r="E43" i="3" s="1"/>
  <c r="F42" i="3"/>
  <c r="G42" i="3"/>
  <c r="B42" i="3"/>
  <c r="J6" i="2"/>
  <c r="J10" i="2"/>
  <c r="J14" i="2"/>
  <c r="J18" i="2"/>
  <c r="J20" i="2"/>
  <c r="J22" i="2"/>
  <c r="J26" i="2"/>
  <c r="J30" i="2"/>
  <c r="J34" i="2"/>
  <c r="J36" i="2"/>
  <c r="J38" i="2"/>
  <c r="J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5" i="2"/>
  <c r="I6" i="2"/>
  <c r="I7" i="2"/>
  <c r="J7" i="2" s="1"/>
  <c r="I8" i="2"/>
  <c r="J8" i="2" s="1"/>
  <c r="I9" i="2"/>
  <c r="J9" i="2" s="1"/>
  <c r="I10" i="2"/>
  <c r="I11" i="2"/>
  <c r="J11" i="2" s="1"/>
  <c r="I12" i="2"/>
  <c r="J12" i="2" s="1"/>
  <c r="I13" i="2"/>
  <c r="J13" i="2" s="1"/>
  <c r="I14" i="2"/>
  <c r="I15" i="2"/>
  <c r="J15" i="2" s="1"/>
  <c r="I16" i="2"/>
  <c r="J16" i="2" s="1"/>
  <c r="I17" i="2"/>
  <c r="J17" i="2" s="1"/>
  <c r="I18" i="2"/>
  <c r="I19" i="2"/>
  <c r="J19" i="2" s="1"/>
  <c r="I20" i="2"/>
  <c r="I21" i="2"/>
  <c r="J21" i="2" s="1"/>
  <c r="I22" i="2"/>
  <c r="I23" i="2"/>
  <c r="J23" i="2" s="1"/>
  <c r="I24" i="2"/>
  <c r="J24" i="2" s="1"/>
  <c r="I25" i="2"/>
  <c r="J25" i="2" s="1"/>
  <c r="I26" i="2"/>
  <c r="I27" i="2"/>
  <c r="J27" i="2" s="1"/>
  <c r="I28" i="2"/>
  <c r="J28" i="2" s="1"/>
  <c r="I29" i="2"/>
  <c r="J29" i="2" s="1"/>
  <c r="I30" i="2"/>
  <c r="I31" i="2"/>
  <c r="J31" i="2" s="1"/>
  <c r="I32" i="2"/>
  <c r="J32" i="2" s="1"/>
  <c r="I33" i="2"/>
  <c r="J33" i="2" s="1"/>
  <c r="I34" i="2"/>
  <c r="I35" i="2"/>
  <c r="J35" i="2" s="1"/>
  <c r="I36" i="2"/>
  <c r="I37" i="2"/>
  <c r="J37" i="2" s="1"/>
  <c r="I38" i="2"/>
  <c r="I39" i="2"/>
  <c r="J39" i="2" s="1"/>
  <c r="I40" i="2"/>
  <c r="J40" i="2" s="1"/>
  <c r="I41" i="2"/>
  <c r="J41" i="2" s="1"/>
  <c r="I5" i="2"/>
  <c r="G43" i="2"/>
  <c r="C43" i="2"/>
  <c r="C42" i="2"/>
  <c r="D42" i="2"/>
  <c r="E42" i="2"/>
  <c r="E43" i="2" s="1"/>
  <c r="F42" i="2"/>
  <c r="G42" i="2"/>
  <c r="B42" i="2"/>
  <c r="J42" i="2" l="1"/>
  <c r="J42" i="4"/>
  <c r="I42" i="2"/>
  <c r="I43" i="2" s="1"/>
  <c r="H42" i="2"/>
  <c r="J5" i="5"/>
  <c r="J9" i="5"/>
  <c r="J13" i="5"/>
  <c r="J17" i="5"/>
  <c r="J21" i="5"/>
  <c r="J25" i="5"/>
  <c r="J29" i="5"/>
  <c r="J33" i="5"/>
  <c r="J37" i="5"/>
  <c r="J41" i="5"/>
  <c r="J6" i="5"/>
  <c r="J10" i="5"/>
  <c r="J14" i="5"/>
  <c r="J18" i="5"/>
  <c r="J22" i="5"/>
  <c r="J26" i="5"/>
  <c r="J30" i="5"/>
  <c r="J34" i="5"/>
  <c r="J38" i="5"/>
  <c r="J4" i="5"/>
  <c r="D5" i="5"/>
  <c r="D9" i="5"/>
  <c r="D13" i="5"/>
  <c r="D17" i="5"/>
  <c r="D21" i="5"/>
  <c r="D25" i="5"/>
  <c r="D29" i="5"/>
  <c r="D33" i="5"/>
  <c r="D37" i="5"/>
  <c r="D41" i="5"/>
  <c r="D6" i="5"/>
  <c r="D10" i="5"/>
  <c r="D14" i="5"/>
  <c r="D18" i="5"/>
  <c r="D22" i="5"/>
  <c r="D26" i="5"/>
  <c r="D30" i="5"/>
  <c r="D34" i="5"/>
  <c r="D38" i="5"/>
  <c r="D31" i="5"/>
  <c r="D23" i="5"/>
  <c r="D15" i="5"/>
  <c r="D7" i="5"/>
  <c r="J36" i="5"/>
  <c r="J28" i="5"/>
  <c r="J20" i="5"/>
  <c r="J12" i="5"/>
  <c r="I42" i="3"/>
  <c r="I43" i="3" s="1"/>
  <c r="H42" i="4"/>
  <c r="I42" i="4"/>
  <c r="I43" i="4" s="1"/>
  <c r="D4" i="5"/>
  <c r="D36" i="5"/>
  <c r="D28" i="5"/>
  <c r="D20" i="5"/>
  <c r="D12" i="5"/>
  <c r="J35" i="5"/>
  <c r="J27" i="5"/>
  <c r="J19" i="5"/>
  <c r="J11" i="5"/>
  <c r="C42" i="5"/>
  <c r="G39" i="5"/>
  <c r="G35" i="5"/>
  <c r="G31" i="5"/>
  <c r="G27" i="5"/>
  <c r="G23" i="5"/>
  <c r="G19" i="5"/>
  <c r="G15" i="5"/>
  <c r="G11" i="5"/>
  <c r="C7" i="1"/>
  <c r="C8" i="1" s="1"/>
  <c r="D7" i="1"/>
  <c r="D8" i="1" s="1"/>
  <c r="E7" i="1"/>
  <c r="E8" i="1" s="1"/>
  <c r="B7" i="1"/>
  <c r="B8" i="1" s="1"/>
</calcChain>
</file>

<file path=xl/sharedStrings.xml><?xml version="1.0" encoding="utf-8"?>
<sst xmlns="http://schemas.openxmlformats.org/spreadsheetml/2006/main" count="287" uniqueCount="71">
  <si>
    <t>PMS</t>
  </si>
  <si>
    <t>AGO</t>
  </si>
  <si>
    <t>HHK</t>
  </si>
  <si>
    <t>ATK</t>
  </si>
  <si>
    <t>APRIL</t>
  </si>
  <si>
    <t>MAY</t>
  </si>
  <si>
    <t>JUNE</t>
  </si>
  <si>
    <t>TOTAL</t>
  </si>
  <si>
    <t>STATE DISTRIBUTION OF TRUCK-OUT VOLUME FOR 2ND QUARTER 2018</t>
  </si>
  <si>
    <t>PREMUIM MOTOR SPIRIT (PMS)</t>
  </si>
  <si>
    <t>STATE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</si>
  <si>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</si>
  <si>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</si>
  <si>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</si>
  <si>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</si>
  <si>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</si>
  <si>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</si>
  <si>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</si>
  <si>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</si>
  <si>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</si>
  <si>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</si>
  <si>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</si>
  <si>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</si>
  <si>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</si>
  <si>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</si>
  <si>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FCT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</si>
  <si>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</si>
  <si>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</si>
  <si>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</si>
  <si>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</si>
  <si>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</si>
  <si>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</si>
  <si>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</si>
  <si>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</si>
  <si>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</si>
  <si>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</si>
  <si>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</si>
  <si>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</si>
  <si>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</si>
  <si>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</si>
  <si>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</si>
  <si>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</si>
  <si>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</si>
  <si>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</si>
  <si>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</si>
  <si>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</si>
  <si>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</si>
  <si>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</si>
  <si>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MONTHLY AVG</t>
  </si>
  <si>
    <t>APRIL, 2018</t>
  </si>
  <si>
    <t>NO OF TRKS</t>
  </si>
  <si>
    <t>VOLUME IN LITRES</t>
  </si>
  <si>
    <t>MAY, 2018</t>
  </si>
  <si>
    <t>VOLUMES IN LITRES</t>
  </si>
  <si>
    <t>JUNE, 2018</t>
  </si>
  <si>
    <t>2ND QUARTER 2018</t>
  </si>
  <si>
    <t>VOLUMES OF LITRES</t>
  </si>
  <si>
    <t>Q2 AVG IN LITRES</t>
  </si>
  <si>
    <t>AUTOMOTIVE GAS OIL (AGO)</t>
  </si>
  <si>
    <t>HOUSEHOLD KEROSINE (HHK)</t>
  </si>
  <si>
    <t>% SHARE</t>
  </si>
  <si>
    <t>PREMIUM MOTOR SPIRIT</t>
  </si>
  <si>
    <t>AUTOMOTIVE GAS OIL</t>
  </si>
  <si>
    <t>HOUSEHOLD KEROSINE</t>
  </si>
  <si>
    <t>AVIATION TURBINE KEROSINE</t>
  </si>
  <si>
    <t>PETROLEUM MONTHLY PRODUCTS IMPORTATION SUMMARY (LITRES) Q2 2018</t>
  </si>
  <si>
    <t>DAILY AVERAGE FOR Q2 2018</t>
  </si>
  <si>
    <t>AVIATION TURBINE KEROSENE (ATK)</t>
  </si>
  <si>
    <t>Q2 DAILY AVG</t>
  </si>
  <si>
    <t>Number of Trucks</t>
  </si>
  <si>
    <t>Volume in Litres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</si>
</sst>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orbel"/>
      <family val="2"/>
    </font>
    <font>
      <sz val="10"/>
      <color theme="1"/>
      <name val="Corbe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0" fillId="0" borderId="0" xfId="0" applyBorder="1"/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3" fontId="4" fillId="0" borderId="1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 horizontal="left"/>
    </xf>
    <xf numFmtId="0" fontId="4" fillId="0" borderId="0" xfId="0" applyFont="1"/>
    <xf numFmtId="165" fontId="4" fillId="0" borderId="0" xfId="1" applyNumberFormat="1" applyFont="1"/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/>
    <xf numFmtId="0" fontId="3" fillId="0" borderId="1" xfId="0" applyFont="1" applyBorder="1"/>
    <xf numFmtId="0" fontId="4" fillId="0" borderId="1" xfId="0" applyFont="1" applyBorder="1"/>
    <xf numFmtId="3" fontId="4" fillId="0" borderId="1" xfId="0" applyNumberFormat="1" applyFont="1" applyBorder="1"/>
    <xf numFmtId="3" fontId="3" fillId="0" borderId="1" xfId="0" applyNumberFormat="1" applyFont="1" applyBorder="1"/>
    <xf numFmtId="0" fontId="3" fillId="0" borderId="0" xfId="0" applyFont="1"/>
    <xf numFmtId="0" fontId="4" fillId="0" borderId="0" xfId="0" applyFont="1" applyBorder="1" applyAlignment="1">
      <alignment horizontal="center"/>
    </xf>
    <xf numFmtId="164" fontId="4" fillId="0" borderId="1" xfId="1" applyFont="1" applyBorder="1"/>
    <xf numFmtId="165" fontId="3" fillId="0" borderId="1" xfId="1" applyNumberFormat="1" applyFont="1" applyBorder="1"/>
    <xf numFmtId="0" fontId="4" fillId="0" borderId="0" xfId="0" applyFont="1" applyBorder="1"/>
    <xf numFmtId="3" fontId="4" fillId="0" borderId="7" xfId="0" applyNumberFormat="1" applyFont="1" applyFill="1" applyBorder="1"/>
    <xf numFmtId="0" fontId="0" fillId="0" borderId="0" xfId="0" applyBorder="1" applyAlignment="1">
      <alignment horizontal="center"/>
    </xf>
    <xf numFmtId="1" fontId="4" fillId="0" borderId="1" xfId="0" applyNumberFormat="1" applyFont="1" applyBorder="1"/>
    <xf numFmtId="0" fontId="3" fillId="0" borderId="6" xfId="0" applyFont="1" applyBorder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workbookViewId="0">
      <selection activeCell="D5" sqref="D5"/>
    </sheetView>
  </sheetViews>
  <sheetFormatPr defaultRowHeight="14.5" x14ac:dyDescent="0.35"/>
  <cols>
    <col min="1" max="1" width="27.7265625" customWidth="1"/>
    <col min="2" max="2" width="16.7265625" customWidth="1"/>
    <col min="3" max="3" width="14.1796875" customWidth="1"/>
    <col min="4" max="4" width="11.7265625" customWidth="1"/>
    <col min="5" max="5" width="16.453125" customWidth="1"/>
  </cols>
  <sheetData>
    <row r="1" spans="1:11" ht="2.25" customHeight="1" x14ac:dyDescent="0.3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x14ac:dyDescent="0.35">
      <c r="A2" s="26" t="s">
        <v>65</v>
      </c>
      <c r="B2" s="27"/>
      <c r="C2" s="27"/>
      <c r="D2" s="27"/>
      <c r="E2" s="27"/>
      <c r="F2" s="2"/>
      <c r="G2" s="2"/>
      <c r="H2" s="2"/>
      <c r="I2" s="2"/>
      <c r="J2" s="2"/>
      <c r="K2" s="2"/>
    </row>
    <row r="3" spans="1:11" x14ac:dyDescent="0.35">
      <c r="A3" s="3"/>
      <c r="B3" s="3" t="s">
        <v>0</v>
      </c>
      <c r="C3" s="3" t="s">
        <v>1</v>
      </c>
      <c r="D3" s="3" t="s">
        <v>2</v>
      </c>
      <c r="E3" s="3" t="s">
        <v>3</v>
      </c>
      <c r="F3" s="2"/>
      <c r="G3" s="2"/>
      <c r="H3" s="2"/>
      <c r="I3" s="2"/>
      <c r="J3" s="2"/>
      <c r="K3" s="2"/>
    </row>
    <row r="4" spans="1:11" x14ac:dyDescent="0.35">
      <c r="A4" s="10" t="s">
        <v>4</v>
      </c>
      <c r="B4" s="5">
        <v>1781949720</v>
      </c>
      <c r="C4" s="5">
        <v>309988876</v>
      </c>
      <c r="D4" s="10">
        <v>0</v>
      </c>
      <c r="E4" s="5">
        <v>14700325</v>
      </c>
      <c r="F4" s="2"/>
      <c r="G4" s="2"/>
      <c r="H4" s="2"/>
      <c r="I4" s="2"/>
      <c r="J4" s="2"/>
      <c r="K4" s="2"/>
    </row>
    <row r="5" spans="1:11" x14ac:dyDescent="0.35">
      <c r="A5" s="10" t="s">
        <v>5</v>
      </c>
      <c r="B5" s="5">
        <v>1670390264</v>
      </c>
      <c r="C5" s="5">
        <v>387434670</v>
      </c>
      <c r="D5" s="10">
        <v>0</v>
      </c>
      <c r="E5" s="5">
        <v>64186515</v>
      </c>
      <c r="F5" s="2"/>
      <c r="G5" s="2"/>
      <c r="H5" s="2"/>
      <c r="I5" s="2"/>
      <c r="J5" s="2"/>
      <c r="K5" s="2"/>
    </row>
    <row r="6" spans="1:11" x14ac:dyDescent="0.35">
      <c r="A6" s="10" t="s">
        <v>6</v>
      </c>
      <c r="B6" s="5">
        <v>1340777749</v>
      </c>
      <c r="C6" s="5">
        <v>408153067</v>
      </c>
      <c r="D6" s="5">
        <v>43790592</v>
      </c>
      <c r="E6" s="5">
        <v>121501304</v>
      </c>
      <c r="F6" s="2"/>
      <c r="G6" s="2"/>
      <c r="H6" s="2"/>
      <c r="I6" s="2"/>
      <c r="J6" s="2"/>
      <c r="K6" s="2"/>
    </row>
    <row r="7" spans="1:11" x14ac:dyDescent="0.35">
      <c r="A7" s="11" t="s">
        <v>7</v>
      </c>
      <c r="B7" s="6">
        <f>SUM(B4:B6)</f>
        <v>4793117733</v>
      </c>
      <c r="C7" s="6">
        <f t="shared" ref="C7:E7" si="0">SUM(C4:C6)</f>
        <v>1105576613</v>
      </c>
      <c r="D7" s="6">
        <f t="shared" si="0"/>
        <v>43790592</v>
      </c>
      <c r="E7" s="6">
        <f t="shared" si="0"/>
        <v>200388144</v>
      </c>
      <c r="F7" s="2"/>
      <c r="G7" s="2"/>
      <c r="H7" s="2"/>
      <c r="I7" s="2"/>
      <c r="J7" s="2"/>
      <c r="K7" s="2"/>
    </row>
    <row r="8" spans="1:11" x14ac:dyDescent="0.35">
      <c r="A8" s="12" t="s">
        <v>66</v>
      </c>
      <c r="B8" s="6">
        <f>B7/(30+31+30)</f>
        <v>52671623.439560443</v>
      </c>
      <c r="C8" s="6">
        <f t="shared" ref="C8:E8" si="1">C7/(30+31+30)</f>
        <v>12149193.54945055</v>
      </c>
      <c r="D8" s="6">
        <f t="shared" si="1"/>
        <v>481215.29670329671</v>
      </c>
      <c r="E8" s="6">
        <f t="shared" si="1"/>
        <v>2202067.5164835164</v>
      </c>
      <c r="F8" s="2"/>
      <c r="G8" s="2"/>
      <c r="H8" s="2"/>
      <c r="I8" s="2"/>
      <c r="J8" s="2"/>
      <c r="K8" s="2"/>
    </row>
    <row r="9" spans="1:11" x14ac:dyDescent="0.35">
      <c r="A9" s="7"/>
      <c r="B9" s="8"/>
      <c r="C9" s="8"/>
      <c r="D9" s="7"/>
      <c r="E9" s="7"/>
    </row>
  </sheetData>
  <mergeCells count="2">
    <mergeCell ref="A2:E2"/>
    <mergeCell ref="A1:K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5"/>
  <sheetViews>
    <sheetView zoomScale="74" workbookViewId="0">
      <pane ySplit="4" topLeftCell="A35" activePane="bottomLeft" state="frozen"/>
      <selection pane="bottomLeft" activeCell="C43" sqref="C43"/>
    </sheetView>
  </sheetViews>
  <sheetFormatPr defaultColWidth="9.1796875" defaultRowHeight="13" x14ac:dyDescent="0.3"/>
  <cols>
    <col min="1" max="1" width="16.1796875" style="7" customWidth="1"/>
    <col min="2" max="2" width="11.1796875" style="7" customWidth="1"/>
    <col min="3" max="3" width="19" style="7" customWidth="1"/>
    <col min="4" max="4" width="11.7265625" style="7" customWidth="1"/>
    <col min="5" max="5" width="18.81640625" style="7" customWidth="1"/>
    <col min="6" max="6" width="12.7265625" style="7" customWidth="1"/>
    <col min="7" max="7" width="18.26953125" style="7" customWidth="1"/>
    <col min="8" max="8" width="14" style="7" customWidth="1"/>
    <col min="9" max="9" width="19" style="7" customWidth="1"/>
    <col min="10" max="10" width="18" style="7" customWidth="1"/>
    <col min="11" max="16384" width="9.1796875" style="7"/>
  </cols>
  <sheetData>
    <row r="1" spans="1:14" s="21" customFormat="1" ht="15" customHeight="1" x14ac:dyDescent="0.3">
      <c r="A1" s="29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18"/>
      <c r="L1" s="18"/>
      <c r="M1" s="18"/>
      <c r="N1" s="18"/>
    </row>
    <row r="2" spans="1:14" ht="15" customHeight="1" x14ac:dyDescent="0.3">
      <c r="A2" s="29" t="s">
        <v>58</v>
      </c>
      <c r="B2" s="29"/>
      <c r="C2" s="29"/>
      <c r="D2" s="29"/>
      <c r="E2" s="29"/>
      <c r="F2" s="29"/>
      <c r="G2" s="29"/>
      <c r="H2" s="29"/>
      <c r="I2" s="29"/>
      <c r="J2" s="29"/>
      <c r="K2" s="18"/>
      <c r="L2" s="18"/>
      <c r="M2" s="18"/>
      <c r="N2" s="18"/>
    </row>
    <row r="3" spans="1:14" ht="15" customHeight="1" x14ac:dyDescent="0.3">
      <c r="A3" s="30" t="s">
        <v>10</v>
      </c>
      <c r="B3" s="29" t="s">
        <v>49</v>
      </c>
      <c r="C3" s="29"/>
      <c r="D3" s="29" t="s">
        <v>52</v>
      </c>
      <c r="E3" s="29"/>
      <c r="F3" s="29" t="s">
        <v>54</v>
      </c>
      <c r="G3" s="29"/>
      <c r="H3" s="29" t="s">
        <v>55</v>
      </c>
      <c r="I3" s="29"/>
      <c r="J3" s="29"/>
    </row>
    <row r="4" spans="1:14" x14ac:dyDescent="0.3">
      <c r="A4" s="31"/>
      <c r="B4" s="13" t="s">
        <v>50</v>
      </c>
      <c r="C4" s="13" t="s">
        <v>51</v>
      </c>
      <c r="D4" s="13" t="s">
        <v>50</v>
      </c>
      <c r="E4" s="13" t="s">
        <v>53</v>
      </c>
      <c r="F4" s="13" t="s">
        <v>50</v>
      </c>
      <c r="G4" s="13" t="s">
        <v>53</v>
      </c>
      <c r="H4" s="13" t="s">
        <v>50</v>
      </c>
      <c r="I4" s="13" t="s">
        <v>56</v>
      </c>
      <c r="J4" s="13" t="s">
        <v>57</v>
      </c>
    </row>
    <row r="5" spans="1:14" x14ac:dyDescent="0.3">
      <c r="A5" s="4" t="s">
        <v>11</v>
      </c>
      <c r="B5" s="14">
        <v>148</v>
      </c>
      <c r="C5" s="15">
        <v>4667305</v>
      </c>
      <c r="D5" s="14">
        <v>109</v>
      </c>
      <c r="E5" s="15">
        <v>3382129</v>
      </c>
      <c r="F5" s="14">
        <v>137</v>
      </c>
      <c r="G5" s="15">
        <v>4293471</v>
      </c>
      <c r="H5" s="14">
        <f>SUM(B5,D5,F5)</f>
        <v>394</v>
      </c>
      <c r="I5" s="15">
        <f>SUM(C5,E5,G5)</f>
        <v>12342905</v>
      </c>
      <c r="J5" s="15">
        <f>I5/91</f>
        <v>135636.31868131869</v>
      </c>
    </row>
    <row r="6" spans="1:14" x14ac:dyDescent="0.3">
      <c r="A6" s="4" t="s">
        <v>12</v>
      </c>
      <c r="B6" s="14">
        <v>123</v>
      </c>
      <c r="C6" s="15">
        <v>4926587</v>
      </c>
      <c r="D6" s="14">
        <v>113</v>
      </c>
      <c r="E6" s="15">
        <v>4528009</v>
      </c>
      <c r="F6" s="14">
        <v>108</v>
      </c>
      <c r="G6" s="15">
        <v>4242268</v>
      </c>
      <c r="H6" s="14">
        <f t="shared" ref="H6:H41" si="0">SUM(B6,D6,F6)</f>
        <v>344</v>
      </c>
      <c r="I6" s="15">
        <f t="shared" ref="I6:I41" si="1">SUM(C6,E6,G6)</f>
        <v>13696864</v>
      </c>
      <c r="J6" s="15">
        <f t="shared" ref="J6:J41" si="2">I6/91</f>
        <v>150514.989010989</v>
      </c>
    </row>
    <row r="7" spans="1:14" x14ac:dyDescent="0.3">
      <c r="A7" s="4" t="s">
        <v>13</v>
      </c>
      <c r="B7" s="14">
        <v>81</v>
      </c>
      <c r="C7" s="15">
        <v>2100700</v>
      </c>
      <c r="D7" s="14">
        <v>101</v>
      </c>
      <c r="E7" s="15">
        <v>3721229</v>
      </c>
      <c r="F7" s="14">
        <v>117</v>
      </c>
      <c r="G7" s="15">
        <v>4194399</v>
      </c>
      <c r="H7" s="14">
        <f t="shared" si="0"/>
        <v>299</v>
      </c>
      <c r="I7" s="15">
        <f t="shared" si="1"/>
        <v>10016328</v>
      </c>
      <c r="J7" s="15">
        <f t="shared" si="2"/>
        <v>110069.53846153847</v>
      </c>
    </row>
    <row r="8" spans="1:14" x14ac:dyDescent="0.3">
      <c r="A8" s="4" t="s">
        <v>14</v>
      </c>
      <c r="B8" s="14">
        <v>59</v>
      </c>
      <c r="C8" s="15">
        <v>2120182</v>
      </c>
      <c r="D8" s="14">
        <v>96</v>
      </c>
      <c r="E8" s="15">
        <v>2957546</v>
      </c>
      <c r="F8" s="14">
        <v>87</v>
      </c>
      <c r="G8" s="15">
        <v>2928077</v>
      </c>
      <c r="H8" s="14">
        <f t="shared" si="0"/>
        <v>242</v>
      </c>
      <c r="I8" s="15">
        <f t="shared" si="1"/>
        <v>8005805</v>
      </c>
      <c r="J8" s="15">
        <f t="shared" si="2"/>
        <v>87975.879120879123</v>
      </c>
    </row>
    <row r="9" spans="1:14" x14ac:dyDescent="0.3">
      <c r="A9" s="4" t="s">
        <v>15</v>
      </c>
      <c r="B9" s="14">
        <v>81</v>
      </c>
      <c r="C9" s="15">
        <v>3720009</v>
      </c>
      <c r="D9" s="14">
        <v>74</v>
      </c>
      <c r="E9" s="15">
        <v>2894704</v>
      </c>
      <c r="F9" s="14">
        <v>44</v>
      </c>
      <c r="G9" s="15">
        <v>1825967</v>
      </c>
      <c r="H9" s="14">
        <f t="shared" si="0"/>
        <v>199</v>
      </c>
      <c r="I9" s="15">
        <f t="shared" si="1"/>
        <v>8440680</v>
      </c>
      <c r="J9" s="15">
        <f t="shared" si="2"/>
        <v>92754.725274725279</v>
      </c>
    </row>
    <row r="10" spans="1:14" x14ac:dyDescent="0.3">
      <c r="A10" s="4" t="s">
        <v>16</v>
      </c>
      <c r="B10" s="14">
        <v>33</v>
      </c>
      <c r="C10" s="15">
        <v>1410368</v>
      </c>
      <c r="D10" s="14">
        <v>29</v>
      </c>
      <c r="E10" s="15">
        <v>1320428</v>
      </c>
      <c r="F10" s="14">
        <v>26</v>
      </c>
      <c r="G10" s="15">
        <v>801245</v>
      </c>
      <c r="H10" s="14">
        <f t="shared" si="0"/>
        <v>88</v>
      </c>
      <c r="I10" s="15">
        <f t="shared" si="1"/>
        <v>3532041</v>
      </c>
      <c r="J10" s="15">
        <f t="shared" si="2"/>
        <v>38813.637362637361</v>
      </c>
    </row>
    <row r="11" spans="1:14" x14ac:dyDescent="0.3">
      <c r="A11" s="4" t="s">
        <v>17</v>
      </c>
      <c r="B11" s="14">
        <v>153</v>
      </c>
      <c r="C11" s="15">
        <v>6003273</v>
      </c>
      <c r="D11" s="14">
        <v>190</v>
      </c>
      <c r="E11" s="15">
        <v>7119691</v>
      </c>
      <c r="F11" s="14">
        <v>108</v>
      </c>
      <c r="G11" s="15">
        <v>4287784</v>
      </c>
      <c r="H11" s="14">
        <f t="shared" si="0"/>
        <v>451</v>
      </c>
      <c r="I11" s="15">
        <f t="shared" si="1"/>
        <v>17410748</v>
      </c>
      <c r="J11" s="15">
        <f t="shared" si="2"/>
        <v>191326.90109890109</v>
      </c>
    </row>
    <row r="12" spans="1:14" x14ac:dyDescent="0.3">
      <c r="A12" s="4" t="s">
        <v>18</v>
      </c>
      <c r="B12" s="14">
        <v>88</v>
      </c>
      <c r="C12" s="15">
        <v>3803007</v>
      </c>
      <c r="D12" s="14">
        <v>66</v>
      </c>
      <c r="E12" s="15">
        <v>2558090</v>
      </c>
      <c r="F12" s="14">
        <v>69</v>
      </c>
      <c r="G12" s="15">
        <v>2563437</v>
      </c>
      <c r="H12" s="14">
        <f t="shared" si="0"/>
        <v>223</v>
      </c>
      <c r="I12" s="15">
        <f t="shared" si="1"/>
        <v>8924534</v>
      </c>
      <c r="J12" s="15">
        <f t="shared" si="2"/>
        <v>98071.802197802201</v>
      </c>
    </row>
    <row r="13" spans="1:14" x14ac:dyDescent="0.3">
      <c r="A13" s="4" t="s">
        <v>19</v>
      </c>
      <c r="B13" s="14">
        <v>112</v>
      </c>
      <c r="C13" s="15">
        <v>3482740</v>
      </c>
      <c r="D13" s="14">
        <v>161</v>
      </c>
      <c r="E13" s="15">
        <v>5245505</v>
      </c>
      <c r="F13" s="14">
        <v>132</v>
      </c>
      <c r="G13" s="15">
        <v>4208170</v>
      </c>
      <c r="H13" s="14">
        <f t="shared" si="0"/>
        <v>405</v>
      </c>
      <c r="I13" s="15">
        <f t="shared" si="1"/>
        <v>12936415</v>
      </c>
      <c r="J13" s="15">
        <f t="shared" si="2"/>
        <v>142158.4065934066</v>
      </c>
    </row>
    <row r="14" spans="1:14" x14ac:dyDescent="0.3">
      <c r="A14" s="4" t="s">
        <v>20</v>
      </c>
      <c r="B14" s="14">
        <v>830</v>
      </c>
      <c r="C14" s="15">
        <v>26512708</v>
      </c>
      <c r="D14" s="14">
        <v>707</v>
      </c>
      <c r="E14" s="15">
        <v>22004755</v>
      </c>
      <c r="F14" s="14">
        <v>905</v>
      </c>
      <c r="G14" s="15">
        <v>28961659</v>
      </c>
      <c r="H14" s="14">
        <f t="shared" si="0"/>
        <v>2442</v>
      </c>
      <c r="I14" s="15">
        <f t="shared" si="1"/>
        <v>77479122</v>
      </c>
      <c r="J14" s="15">
        <f t="shared" si="2"/>
        <v>851418.92307692312</v>
      </c>
    </row>
    <row r="15" spans="1:14" x14ac:dyDescent="0.3">
      <c r="A15" s="4" t="s">
        <v>21</v>
      </c>
      <c r="B15" s="14">
        <v>34</v>
      </c>
      <c r="C15" s="15">
        <v>1003528</v>
      </c>
      <c r="D15" s="14">
        <v>42</v>
      </c>
      <c r="E15" s="15">
        <v>1419836</v>
      </c>
      <c r="F15" s="14">
        <v>35</v>
      </c>
      <c r="G15" s="15">
        <v>1083087</v>
      </c>
      <c r="H15" s="14">
        <f t="shared" si="0"/>
        <v>111</v>
      </c>
      <c r="I15" s="15">
        <f t="shared" si="1"/>
        <v>3506451</v>
      </c>
      <c r="J15" s="15">
        <f t="shared" si="2"/>
        <v>38532.428571428572</v>
      </c>
    </row>
    <row r="16" spans="1:14" x14ac:dyDescent="0.3">
      <c r="A16" s="4" t="s">
        <v>22</v>
      </c>
      <c r="B16" s="14">
        <v>279</v>
      </c>
      <c r="C16" s="15">
        <v>9408631</v>
      </c>
      <c r="D16" s="14">
        <v>345</v>
      </c>
      <c r="E16" s="15">
        <v>11755287</v>
      </c>
      <c r="F16" s="14">
        <v>309</v>
      </c>
      <c r="G16" s="15">
        <v>10249666</v>
      </c>
      <c r="H16" s="14">
        <f t="shared" si="0"/>
        <v>933</v>
      </c>
      <c r="I16" s="15">
        <f t="shared" si="1"/>
        <v>31413584</v>
      </c>
      <c r="J16" s="15">
        <f t="shared" si="2"/>
        <v>345204.21978021978</v>
      </c>
    </row>
    <row r="17" spans="1:10" x14ac:dyDescent="0.3">
      <c r="A17" s="4" t="s">
        <v>23</v>
      </c>
      <c r="B17" s="14">
        <v>21</v>
      </c>
      <c r="C17" s="15">
        <v>613915</v>
      </c>
      <c r="D17" s="14">
        <v>23</v>
      </c>
      <c r="E17" s="15">
        <v>679958</v>
      </c>
      <c r="F17" s="14">
        <v>25</v>
      </c>
      <c r="G17" s="15">
        <v>750255</v>
      </c>
      <c r="H17" s="14">
        <f t="shared" si="0"/>
        <v>69</v>
      </c>
      <c r="I17" s="15">
        <f t="shared" si="1"/>
        <v>2044128</v>
      </c>
      <c r="J17" s="15">
        <f t="shared" si="2"/>
        <v>22462.945054945056</v>
      </c>
    </row>
    <row r="18" spans="1:10" x14ac:dyDescent="0.3">
      <c r="A18" s="4" t="s">
        <v>24</v>
      </c>
      <c r="B18" s="14">
        <v>146</v>
      </c>
      <c r="C18" s="15">
        <v>4641365</v>
      </c>
      <c r="D18" s="14">
        <v>161</v>
      </c>
      <c r="E18" s="15">
        <v>5364967</v>
      </c>
      <c r="F18" s="14">
        <v>159</v>
      </c>
      <c r="G18" s="15">
        <v>5323335</v>
      </c>
      <c r="H18" s="14">
        <f t="shared" si="0"/>
        <v>466</v>
      </c>
      <c r="I18" s="15">
        <f t="shared" si="1"/>
        <v>15329667</v>
      </c>
      <c r="J18" s="15">
        <f t="shared" si="2"/>
        <v>168457.87912087911</v>
      </c>
    </row>
    <row r="19" spans="1:10" x14ac:dyDescent="0.3">
      <c r="A19" s="4" t="s">
        <v>25</v>
      </c>
      <c r="B19" s="14">
        <v>360</v>
      </c>
      <c r="C19" s="15">
        <v>13409974</v>
      </c>
      <c r="D19" s="14">
        <v>350</v>
      </c>
      <c r="E19" s="15">
        <v>13649862</v>
      </c>
      <c r="F19" s="14">
        <v>408</v>
      </c>
      <c r="G19" s="15">
        <v>16173085</v>
      </c>
      <c r="H19" s="14">
        <f t="shared" si="0"/>
        <v>1118</v>
      </c>
      <c r="I19" s="15">
        <f t="shared" si="1"/>
        <v>43232921</v>
      </c>
      <c r="J19" s="15">
        <f t="shared" si="2"/>
        <v>475087.04395604396</v>
      </c>
    </row>
    <row r="20" spans="1:10" x14ac:dyDescent="0.3">
      <c r="A20" s="4" t="s">
        <v>26</v>
      </c>
      <c r="B20" s="14">
        <v>79</v>
      </c>
      <c r="C20" s="15">
        <v>3081001</v>
      </c>
      <c r="D20" s="14">
        <v>93</v>
      </c>
      <c r="E20" s="15">
        <v>3782966</v>
      </c>
      <c r="F20" s="14">
        <v>58</v>
      </c>
      <c r="G20" s="15">
        <v>2322000</v>
      </c>
      <c r="H20" s="14">
        <f t="shared" si="0"/>
        <v>230</v>
      </c>
      <c r="I20" s="15">
        <f t="shared" si="1"/>
        <v>9185967</v>
      </c>
      <c r="J20" s="15">
        <f t="shared" si="2"/>
        <v>100944.69230769231</v>
      </c>
    </row>
    <row r="21" spans="1:10" x14ac:dyDescent="0.3">
      <c r="A21" s="4" t="s">
        <v>27</v>
      </c>
      <c r="B21" s="14">
        <v>98</v>
      </c>
      <c r="C21" s="15">
        <v>3091902</v>
      </c>
      <c r="D21" s="14">
        <v>80</v>
      </c>
      <c r="E21" s="15">
        <v>2618976</v>
      </c>
      <c r="F21" s="14">
        <v>127</v>
      </c>
      <c r="G21" s="15">
        <v>3983233</v>
      </c>
      <c r="H21" s="14">
        <f t="shared" si="0"/>
        <v>305</v>
      </c>
      <c r="I21" s="15">
        <f t="shared" si="1"/>
        <v>9694111</v>
      </c>
      <c r="J21" s="15">
        <f t="shared" si="2"/>
        <v>106528.69230769231</v>
      </c>
    </row>
    <row r="22" spans="1:10" x14ac:dyDescent="0.3">
      <c r="A22" s="4" t="s">
        <v>28</v>
      </c>
      <c r="B22" s="14">
        <v>8</v>
      </c>
      <c r="C22" s="15">
        <v>368000</v>
      </c>
      <c r="D22" s="14">
        <v>13</v>
      </c>
      <c r="E22" s="15">
        <v>408800</v>
      </c>
      <c r="F22" s="14">
        <v>7</v>
      </c>
      <c r="G22" s="15">
        <v>229000</v>
      </c>
      <c r="H22" s="14">
        <f t="shared" si="0"/>
        <v>28</v>
      </c>
      <c r="I22" s="15">
        <f t="shared" si="1"/>
        <v>1005800</v>
      </c>
      <c r="J22" s="15">
        <f t="shared" si="2"/>
        <v>11052.747252747253</v>
      </c>
    </row>
    <row r="23" spans="1:10" x14ac:dyDescent="0.3">
      <c r="A23" s="4" t="s">
        <v>29</v>
      </c>
      <c r="B23" s="14">
        <v>334</v>
      </c>
      <c r="C23" s="15">
        <v>13322249</v>
      </c>
      <c r="D23" s="14">
        <v>351</v>
      </c>
      <c r="E23" s="15">
        <v>14010113</v>
      </c>
      <c r="F23" s="14">
        <v>291</v>
      </c>
      <c r="G23" s="15">
        <v>11719119</v>
      </c>
      <c r="H23" s="14">
        <f t="shared" si="0"/>
        <v>976</v>
      </c>
      <c r="I23" s="15">
        <f t="shared" si="1"/>
        <v>39051481</v>
      </c>
      <c r="J23" s="15">
        <f t="shared" si="2"/>
        <v>429137.15384615387</v>
      </c>
    </row>
    <row r="24" spans="1:10" x14ac:dyDescent="0.3">
      <c r="A24" s="4" t="s">
        <v>30</v>
      </c>
      <c r="B24" s="14">
        <v>430</v>
      </c>
      <c r="C24" s="15">
        <v>18110175</v>
      </c>
      <c r="D24" s="14">
        <v>361</v>
      </c>
      <c r="E24" s="15">
        <v>15743828</v>
      </c>
      <c r="F24" s="14">
        <v>290</v>
      </c>
      <c r="G24" s="15">
        <v>11860026</v>
      </c>
      <c r="H24" s="14">
        <f t="shared" si="0"/>
        <v>1081</v>
      </c>
      <c r="I24" s="15">
        <f t="shared" si="1"/>
        <v>45714029</v>
      </c>
      <c r="J24" s="15">
        <f t="shared" si="2"/>
        <v>502351.96703296702</v>
      </c>
    </row>
    <row r="25" spans="1:10" x14ac:dyDescent="0.3">
      <c r="A25" s="4" t="s">
        <v>31</v>
      </c>
      <c r="B25" s="14">
        <v>51</v>
      </c>
      <c r="C25" s="15">
        <v>2128263</v>
      </c>
      <c r="D25" s="14">
        <v>52</v>
      </c>
      <c r="E25" s="15">
        <v>1999010</v>
      </c>
      <c r="F25" s="14">
        <v>46</v>
      </c>
      <c r="G25" s="15">
        <v>1468706</v>
      </c>
      <c r="H25" s="14">
        <f t="shared" si="0"/>
        <v>149</v>
      </c>
      <c r="I25" s="15">
        <f t="shared" si="1"/>
        <v>5595979</v>
      </c>
      <c r="J25" s="15">
        <f t="shared" si="2"/>
        <v>61494.274725274729</v>
      </c>
    </row>
    <row r="26" spans="1:10" x14ac:dyDescent="0.3">
      <c r="A26" s="4" t="s">
        <v>32</v>
      </c>
      <c r="B26" s="14">
        <v>51</v>
      </c>
      <c r="C26" s="15">
        <v>1910016</v>
      </c>
      <c r="D26" s="14">
        <v>66</v>
      </c>
      <c r="E26" s="15">
        <v>2536497</v>
      </c>
      <c r="F26" s="14">
        <v>45</v>
      </c>
      <c r="G26" s="15">
        <v>1541930</v>
      </c>
      <c r="H26" s="14">
        <f t="shared" si="0"/>
        <v>162</v>
      </c>
      <c r="I26" s="15">
        <f t="shared" si="1"/>
        <v>5988443</v>
      </c>
      <c r="J26" s="15">
        <f t="shared" si="2"/>
        <v>65807.065934065933</v>
      </c>
    </row>
    <row r="27" spans="1:10" x14ac:dyDescent="0.3">
      <c r="A27" s="4" t="s">
        <v>33</v>
      </c>
      <c r="B27" s="14">
        <v>453</v>
      </c>
      <c r="C27" s="15">
        <v>18696664</v>
      </c>
      <c r="D27" s="15">
        <v>332</v>
      </c>
      <c r="E27" s="15">
        <v>13541852</v>
      </c>
      <c r="F27" s="14">
        <v>276</v>
      </c>
      <c r="G27" s="15">
        <v>11365800</v>
      </c>
      <c r="H27" s="14">
        <f t="shared" si="0"/>
        <v>1061</v>
      </c>
      <c r="I27" s="15">
        <f t="shared" si="1"/>
        <v>43604316</v>
      </c>
      <c r="J27" s="15">
        <f t="shared" si="2"/>
        <v>479168.30769230769</v>
      </c>
    </row>
    <row r="28" spans="1:10" x14ac:dyDescent="0.3">
      <c r="A28" s="4" t="s">
        <v>34</v>
      </c>
      <c r="B28" s="14">
        <v>297</v>
      </c>
      <c r="C28" s="15">
        <v>8859242</v>
      </c>
      <c r="D28" s="14">
        <v>313</v>
      </c>
      <c r="E28" s="15">
        <v>9782885</v>
      </c>
      <c r="F28" s="14">
        <v>279</v>
      </c>
      <c r="G28" s="15">
        <v>8492304</v>
      </c>
      <c r="H28" s="14">
        <f t="shared" si="0"/>
        <v>889</v>
      </c>
      <c r="I28" s="15">
        <f t="shared" si="1"/>
        <v>27134431</v>
      </c>
      <c r="J28" s="15">
        <f t="shared" si="2"/>
        <v>298180.56043956045</v>
      </c>
    </row>
    <row r="29" spans="1:10" x14ac:dyDescent="0.3">
      <c r="A29" s="4" t="s">
        <v>35</v>
      </c>
      <c r="B29" s="15">
        <v>4014</v>
      </c>
      <c r="C29" s="15">
        <v>104499176</v>
      </c>
      <c r="D29" s="15">
        <v>4660</v>
      </c>
      <c r="E29" s="15">
        <v>116816346</v>
      </c>
      <c r="F29" s="15">
        <v>4289</v>
      </c>
      <c r="G29" s="15">
        <v>109572971</v>
      </c>
      <c r="H29" s="14">
        <f t="shared" si="0"/>
        <v>12963</v>
      </c>
      <c r="I29" s="15">
        <f t="shared" si="1"/>
        <v>330888493</v>
      </c>
      <c r="J29" s="15">
        <f t="shared" si="2"/>
        <v>3636137.2857142859</v>
      </c>
    </row>
    <row r="30" spans="1:10" x14ac:dyDescent="0.3">
      <c r="A30" s="4" t="s">
        <v>36</v>
      </c>
      <c r="B30" s="14">
        <v>15</v>
      </c>
      <c r="C30" s="15">
        <v>633005</v>
      </c>
      <c r="D30" s="15">
        <v>35</v>
      </c>
      <c r="E30" s="15">
        <v>1292770</v>
      </c>
      <c r="F30" s="14">
        <v>30</v>
      </c>
      <c r="G30" s="15">
        <v>1238389</v>
      </c>
      <c r="H30" s="14">
        <f t="shared" si="0"/>
        <v>80</v>
      </c>
      <c r="I30" s="15">
        <f t="shared" si="1"/>
        <v>3164164</v>
      </c>
      <c r="J30" s="15">
        <f t="shared" si="2"/>
        <v>34771.032967032967</v>
      </c>
    </row>
    <row r="31" spans="1:10" x14ac:dyDescent="0.3">
      <c r="A31" s="4" t="s">
        <v>37</v>
      </c>
      <c r="B31" s="14">
        <v>424</v>
      </c>
      <c r="C31" s="15">
        <v>16664466</v>
      </c>
      <c r="D31" s="14">
        <v>380</v>
      </c>
      <c r="E31" s="15">
        <v>15463864</v>
      </c>
      <c r="F31" s="14">
        <v>376</v>
      </c>
      <c r="G31" s="15">
        <v>15306877</v>
      </c>
      <c r="H31" s="14">
        <f t="shared" si="0"/>
        <v>1180</v>
      </c>
      <c r="I31" s="15">
        <f t="shared" si="1"/>
        <v>47435207</v>
      </c>
      <c r="J31" s="15">
        <f t="shared" si="2"/>
        <v>521266.01098901097</v>
      </c>
    </row>
    <row r="32" spans="1:10" x14ac:dyDescent="0.3">
      <c r="A32" s="4" t="s">
        <v>38</v>
      </c>
      <c r="B32" s="15">
        <v>1336</v>
      </c>
      <c r="C32" s="15">
        <v>42736764</v>
      </c>
      <c r="D32" s="15">
        <v>1028</v>
      </c>
      <c r="E32" s="15">
        <v>32626571</v>
      </c>
      <c r="F32" s="15">
        <v>1202</v>
      </c>
      <c r="G32" s="15">
        <v>36751563</v>
      </c>
      <c r="H32" s="14">
        <f t="shared" si="0"/>
        <v>3566</v>
      </c>
      <c r="I32" s="15">
        <f t="shared" si="1"/>
        <v>112114898</v>
      </c>
      <c r="J32" s="15">
        <f t="shared" si="2"/>
        <v>1232031.8461538462</v>
      </c>
    </row>
    <row r="33" spans="1:14" x14ac:dyDescent="0.3">
      <c r="A33" s="4" t="s">
        <v>39</v>
      </c>
      <c r="B33" s="14">
        <v>91</v>
      </c>
      <c r="C33" s="15">
        <v>3056028</v>
      </c>
      <c r="D33" s="14">
        <v>142</v>
      </c>
      <c r="E33" s="15">
        <v>4522055</v>
      </c>
      <c r="F33" s="14">
        <v>110</v>
      </c>
      <c r="G33" s="15">
        <v>4738552</v>
      </c>
      <c r="H33" s="14">
        <f t="shared" si="0"/>
        <v>343</v>
      </c>
      <c r="I33" s="15">
        <f t="shared" si="1"/>
        <v>12316635</v>
      </c>
      <c r="J33" s="15">
        <f t="shared" si="2"/>
        <v>135347.63736263735</v>
      </c>
    </row>
    <row r="34" spans="1:14" x14ac:dyDescent="0.3">
      <c r="A34" s="4" t="s">
        <v>40</v>
      </c>
      <c r="B34" s="14">
        <v>70</v>
      </c>
      <c r="C34" s="15">
        <v>2252909</v>
      </c>
      <c r="D34" s="14">
        <v>75</v>
      </c>
      <c r="E34" s="15">
        <v>2466469</v>
      </c>
      <c r="F34" s="14">
        <v>67</v>
      </c>
      <c r="G34" s="15">
        <v>2177647</v>
      </c>
      <c r="H34" s="14">
        <f t="shared" si="0"/>
        <v>212</v>
      </c>
      <c r="I34" s="15">
        <f t="shared" si="1"/>
        <v>6897025</v>
      </c>
      <c r="J34" s="15">
        <f t="shared" si="2"/>
        <v>75791.483516483509</v>
      </c>
    </row>
    <row r="35" spans="1:14" x14ac:dyDescent="0.3">
      <c r="A35" s="4" t="s">
        <v>41</v>
      </c>
      <c r="B35" s="14">
        <v>445</v>
      </c>
      <c r="C35" s="15">
        <v>13022404</v>
      </c>
      <c r="D35" s="14">
        <v>683</v>
      </c>
      <c r="E35" s="15">
        <v>21582828</v>
      </c>
      <c r="F35" s="14">
        <v>453</v>
      </c>
      <c r="G35" s="15">
        <v>13345950</v>
      </c>
      <c r="H35" s="14">
        <f t="shared" si="0"/>
        <v>1581</v>
      </c>
      <c r="I35" s="15">
        <f t="shared" si="1"/>
        <v>47951182</v>
      </c>
      <c r="J35" s="15">
        <f t="shared" si="2"/>
        <v>526936.06593406596</v>
      </c>
    </row>
    <row r="36" spans="1:14" x14ac:dyDescent="0.3">
      <c r="A36" s="4" t="s">
        <v>42</v>
      </c>
      <c r="B36" s="14">
        <v>92</v>
      </c>
      <c r="C36" s="15">
        <v>3683002</v>
      </c>
      <c r="D36" s="14">
        <v>102</v>
      </c>
      <c r="E36" s="15">
        <v>3862498</v>
      </c>
      <c r="F36" s="14">
        <v>67</v>
      </c>
      <c r="G36" s="15">
        <v>2773045</v>
      </c>
      <c r="H36" s="14">
        <f t="shared" si="0"/>
        <v>261</v>
      </c>
      <c r="I36" s="15">
        <f t="shared" si="1"/>
        <v>10318545</v>
      </c>
      <c r="J36" s="15">
        <f t="shared" si="2"/>
        <v>113390.6043956044</v>
      </c>
    </row>
    <row r="37" spans="1:14" x14ac:dyDescent="0.3">
      <c r="A37" s="4" t="s">
        <v>43</v>
      </c>
      <c r="B37" s="14">
        <v>547</v>
      </c>
      <c r="C37" s="15">
        <v>32366972</v>
      </c>
      <c r="D37" s="14">
        <v>557</v>
      </c>
      <c r="E37" s="15">
        <v>32657311</v>
      </c>
      <c r="F37" s="14">
        <v>796</v>
      </c>
      <c r="G37" s="15">
        <v>39599761</v>
      </c>
      <c r="H37" s="14">
        <f t="shared" si="0"/>
        <v>1900</v>
      </c>
      <c r="I37" s="15">
        <f t="shared" si="1"/>
        <v>104624044</v>
      </c>
      <c r="J37" s="15">
        <f t="shared" si="2"/>
        <v>1149714.7692307692</v>
      </c>
    </row>
    <row r="38" spans="1:14" x14ac:dyDescent="0.3">
      <c r="A38" s="4" t="s">
        <v>44</v>
      </c>
      <c r="B38" s="14">
        <v>172</v>
      </c>
      <c r="C38" s="15">
        <v>5932490</v>
      </c>
      <c r="D38" s="14">
        <v>220</v>
      </c>
      <c r="E38" s="15">
        <v>7270658</v>
      </c>
      <c r="F38" s="14">
        <v>189</v>
      </c>
      <c r="G38" s="15">
        <v>6319890</v>
      </c>
      <c r="H38" s="14">
        <f t="shared" si="0"/>
        <v>581</v>
      </c>
      <c r="I38" s="15">
        <f t="shared" si="1"/>
        <v>19523038</v>
      </c>
      <c r="J38" s="15">
        <f t="shared" si="2"/>
        <v>214538.87912087911</v>
      </c>
    </row>
    <row r="39" spans="1:14" x14ac:dyDescent="0.3">
      <c r="A39" s="4" t="s">
        <v>45</v>
      </c>
      <c r="B39" s="14">
        <v>16</v>
      </c>
      <c r="C39" s="15">
        <v>615500</v>
      </c>
      <c r="D39" s="14">
        <v>17</v>
      </c>
      <c r="E39" s="15">
        <v>638452</v>
      </c>
      <c r="F39" s="14">
        <v>14</v>
      </c>
      <c r="G39" s="15">
        <v>596540</v>
      </c>
      <c r="H39" s="14">
        <f t="shared" si="0"/>
        <v>47</v>
      </c>
      <c r="I39" s="15">
        <f t="shared" si="1"/>
        <v>1850492</v>
      </c>
      <c r="J39" s="15">
        <f t="shared" si="2"/>
        <v>20335.076923076922</v>
      </c>
    </row>
    <row r="40" spans="1:14" x14ac:dyDescent="0.3">
      <c r="A40" s="4" t="s">
        <v>46</v>
      </c>
      <c r="B40" s="14">
        <v>10</v>
      </c>
      <c r="C40" s="15">
        <v>454712</v>
      </c>
      <c r="D40" s="14">
        <v>17</v>
      </c>
      <c r="E40" s="15">
        <v>637000</v>
      </c>
      <c r="F40" s="14">
        <v>19</v>
      </c>
      <c r="G40" s="15">
        <v>760000</v>
      </c>
      <c r="H40" s="14">
        <f t="shared" si="0"/>
        <v>46</v>
      </c>
      <c r="I40" s="15">
        <f t="shared" si="1"/>
        <v>1851712</v>
      </c>
      <c r="J40" s="15">
        <f t="shared" si="2"/>
        <v>20348.483516483517</v>
      </c>
    </row>
    <row r="41" spans="1:14" x14ac:dyDescent="0.3">
      <c r="A41" s="4" t="s">
        <v>47</v>
      </c>
      <c r="B41" s="14">
        <v>115</v>
      </c>
      <c r="C41" s="15">
        <v>4495319</v>
      </c>
      <c r="D41" s="14">
        <v>94</v>
      </c>
      <c r="E41" s="15">
        <v>3685486</v>
      </c>
      <c r="F41" s="14">
        <v>163</v>
      </c>
      <c r="G41" s="15">
        <v>6186563</v>
      </c>
      <c r="H41" s="14">
        <f t="shared" si="0"/>
        <v>372</v>
      </c>
      <c r="I41" s="15">
        <f t="shared" si="1"/>
        <v>14367368</v>
      </c>
      <c r="J41" s="15">
        <f t="shared" si="2"/>
        <v>157883.16483516485</v>
      </c>
    </row>
    <row r="42" spans="1:14" x14ac:dyDescent="0.3">
      <c r="A42" s="9" t="s">
        <v>7</v>
      </c>
      <c r="B42" s="16">
        <f>SUM(B5:B41)</f>
        <v>11696</v>
      </c>
      <c r="C42" s="16">
        <f t="shared" ref="C42:G42" si="3">SUM(C5:C41)</f>
        <v>387804551</v>
      </c>
      <c r="D42" s="16">
        <f t="shared" si="3"/>
        <v>12238</v>
      </c>
      <c r="E42" s="16">
        <f t="shared" si="3"/>
        <v>396549231</v>
      </c>
      <c r="F42" s="16">
        <f t="shared" si="3"/>
        <v>11863</v>
      </c>
      <c r="G42" s="16">
        <f t="shared" si="3"/>
        <v>384235771</v>
      </c>
      <c r="H42" s="20">
        <f>SUM(H5:H41)</f>
        <v>35797</v>
      </c>
      <c r="I42" s="16">
        <f>SUM(I5:I41)</f>
        <v>1168589553</v>
      </c>
      <c r="J42" s="16">
        <f>SUM(J5:J41)</f>
        <v>12841643.439560436</v>
      </c>
      <c r="K42" s="17"/>
      <c r="L42" s="17"/>
      <c r="M42" s="17"/>
      <c r="N42" s="17"/>
    </row>
    <row r="43" spans="1:14" x14ac:dyDescent="0.3">
      <c r="A43" s="11" t="s">
        <v>48</v>
      </c>
      <c r="B43" s="13"/>
      <c r="C43" s="16">
        <f>C42/30</f>
        <v>12926818.366666667</v>
      </c>
      <c r="D43" s="13"/>
      <c r="E43" s="16">
        <f>E42/31</f>
        <v>12791910.677419355</v>
      </c>
      <c r="F43" s="13"/>
      <c r="G43" s="16">
        <f>G42/30</f>
        <v>12807859.033333333</v>
      </c>
      <c r="H43" s="13"/>
      <c r="I43" s="16">
        <f>I42/(30+31+30)</f>
        <v>12841643.439560439</v>
      </c>
      <c r="J43" s="13"/>
      <c r="K43" s="17"/>
      <c r="L43" s="17"/>
      <c r="M43" s="17"/>
      <c r="N43" s="17"/>
    </row>
    <row r="44" spans="1:14" s="17" customFormat="1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s="17" customFormat="1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</sheetData>
  <mergeCells count="7">
    <mergeCell ref="A1:J1"/>
    <mergeCell ref="B3:C3"/>
    <mergeCell ref="D3:E3"/>
    <mergeCell ref="F3:G3"/>
    <mergeCell ref="H3:J3"/>
    <mergeCell ref="A2:J2"/>
    <mergeCell ref="A3:A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3"/>
  <sheetViews>
    <sheetView workbookViewId="0">
      <pane ySplit="4" topLeftCell="A5" activePane="bottomLeft" state="frozen"/>
      <selection pane="bottomLeft" activeCell="E6" sqref="E6"/>
    </sheetView>
  </sheetViews>
  <sheetFormatPr defaultColWidth="9.1796875" defaultRowHeight="13" x14ac:dyDescent="0.3"/>
  <cols>
    <col min="1" max="1" width="16.453125" style="7" customWidth="1"/>
    <col min="2" max="2" width="11.1796875" style="7" customWidth="1"/>
    <col min="3" max="3" width="17" style="7" customWidth="1"/>
    <col min="4" max="4" width="11.1796875" style="7" customWidth="1"/>
    <col min="5" max="5" width="17.54296875" style="7" customWidth="1"/>
    <col min="6" max="6" width="12.7265625" style="7" customWidth="1"/>
    <col min="7" max="7" width="18.26953125" style="7" customWidth="1"/>
    <col min="8" max="8" width="14" style="7" customWidth="1"/>
    <col min="9" max="9" width="19" style="7" customWidth="1"/>
    <col min="10" max="10" width="18" style="7" customWidth="1"/>
    <col min="11" max="16384" width="9.1796875" style="7"/>
  </cols>
  <sheetData>
    <row r="1" spans="1:14" s="21" customFormat="1" ht="15.75" customHeight="1" x14ac:dyDescent="0.3">
      <c r="A1" s="29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18"/>
      <c r="L1" s="18"/>
      <c r="M1" s="18"/>
      <c r="N1" s="18"/>
    </row>
    <row r="2" spans="1:14" ht="15" customHeight="1" x14ac:dyDescent="0.3">
      <c r="A2" s="32" t="s">
        <v>59</v>
      </c>
      <c r="B2" s="32"/>
      <c r="C2" s="32"/>
      <c r="D2" s="32"/>
      <c r="E2" s="32"/>
      <c r="F2" s="32"/>
      <c r="G2" s="32"/>
      <c r="H2" s="32"/>
      <c r="I2" s="32"/>
      <c r="J2" s="32"/>
      <c r="K2" s="18"/>
      <c r="L2" s="18"/>
      <c r="M2" s="18"/>
      <c r="N2" s="18"/>
    </row>
    <row r="3" spans="1:14" ht="15" customHeight="1" x14ac:dyDescent="0.3">
      <c r="A3" s="30" t="s">
        <v>10</v>
      </c>
      <c r="B3" s="29" t="s">
        <v>49</v>
      </c>
      <c r="C3" s="29"/>
      <c r="D3" s="29" t="s">
        <v>52</v>
      </c>
      <c r="E3" s="29"/>
      <c r="F3" s="29" t="s">
        <v>54</v>
      </c>
      <c r="G3" s="29"/>
      <c r="H3" s="29" t="s">
        <v>55</v>
      </c>
      <c r="I3" s="29"/>
      <c r="J3" s="29"/>
    </row>
    <row r="4" spans="1:14" x14ac:dyDescent="0.3">
      <c r="A4" s="31"/>
      <c r="B4" s="13" t="s">
        <v>50</v>
      </c>
      <c r="C4" s="13" t="s">
        <v>51</v>
      </c>
      <c r="D4" s="13" t="s">
        <v>50</v>
      </c>
      <c r="E4" s="13" t="s">
        <v>53</v>
      </c>
      <c r="F4" s="13" t="s">
        <v>50</v>
      </c>
      <c r="G4" s="13" t="s">
        <v>53</v>
      </c>
      <c r="H4" s="13" t="s">
        <v>50</v>
      </c>
      <c r="I4" s="13" t="s">
        <v>56</v>
      </c>
      <c r="J4" s="13" t="s">
        <v>57</v>
      </c>
    </row>
    <row r="5" spans="1:14" x14ac:dyDescent="0.3">
      <c r="A5" s="14" t="s">
        <v>11</v>
      </c>
      <c r="B5" s="14">
        <v>60</v>
      </c>
      <c r="C5" s="15">
        <v>2107234</v>
      </c>
      <c r="D5" s="14">
        <v>52</v>
      </c>
      <c r="E5" s="15">
        <v>1922362</v>
      </c>
      <c r="F5" s="14">
        <v>79</v>
      </c>
      <c r="G5" s="15">
        <v>2472628</v>
      </c>
      <c r="H5" s="14">
        <f>SUM(B5,D5,F5)</f>
        <v>191</v>
      </c>
      <c r="I5" s="15">
        <f>SUM(C5,E5,G5)</f>
        <v>6502224</v>
      </c>
      <c r="J5" s="15">
        <f>I5/91</f>
        <v>71453.010989010989</v>
      </c>
    </row>
    <row r="6" spans="1:14" x14ac:dyDescent="0.3">
      <c r="A6" s="14" t="s">
        <v>12</v>
      </c>
      <c r="B6" s="14">
        <v>12</v>
      </c>
      <c r="C6" s="15">
        <v>434000</v>
      </c>
      <c r="D6" s="14">
        <v>30</v>
      </c>
      <c r="E6" s="15">
        <v>1043997</v>
      </c>
      <c r="F6" s="14">
        <v>10</v>
      </c>
      <c r="G6" s="15">
        <v>367400</v>
      </c>
      <c r="H6" s="14">
        <f t="shared" ref="H6:H41" si="0">SUM(B6,D6,F6)</f>
        <v>52</v>
      </c>
      <c r="I6" s="15">
        <f t="shared" ref="I6:I41" si="1">SUM(C6,E6,G6)</f>
        <v>1845397</v>
      </c>
      <c r="J6" s="15">
        <f t="shared" ref="J6:J41" si="2">I6/91</f>
        <v>20279.087912087911</v>
      </c>
    </row>
    <row r="7" spans="1:14" x14ac:dyDescent="0.3">
      <c r="A7" s="14" t="s">
        <v>13</v>
      </c>
      <c r="B7" s="14">
        <v>56</v>
      </c>
      <c r="C7" s="15">
        <v>1638707</v>
      </c>
      <c r="D7" s="14">
        <v>33</v>
      </c>
      <c r="E7" s="15">
        <v>1019312</v>
      </c>
      <c r="F7" s="14">
        <v>65</v>
      </c>
      <c r="G7" s="15">
        <v>1962373</v>
      </c>
      <c r="H7" s="14">
        <f t="shared" si="0"/>
        <v>154</v>
      </c>
      <c r="I7" s="15">
        <f t="shared" si="1"/>
        <v>4620392</v>
      </c>
      <c r="J7" s="15">
        <f t="shared" si="2"/>
        <v>50773.538461538461</v>
      </c>
    </row>
    <row r="8" spans="1:14" x14ac:dyDescent="0.3">
      <c r="A8" s="14" t="s">
        <v>14</v>
      </c>
      <c r="B8" s="14">
        <v>21</v>
      </c>
      <c r="C8" s="15">
        <v>629002</v>
      </c>
      <c r="D8" s="14">
        <v>35</v>
      </c>
      <c r="E8" s="15">
        <v>1097332</v>
      </c>
      <c r="F8" s="14">
        <v>29</v>
      </c>
      <c r="G8" s="15">
        <v>909001</v>
      </c>
      <c r="H8" s="14">
        <f t="shared" si="0"/>
        <v>85</v>
      </c>
      <c r="I8" s="15">
        <f t="shared" si="1"/>
        <v>2635335</v>
      </c>
      <c r="J8" s="15">
        <f t="shared" si="2"/>
        <v>28959.725274725275</v>
      </c>
    </row>
    <row r="9" spans="1:14" x14ac:dyDescent="0.3">
      <c r="A9" s="14" t="s">
        <v>15</v>
      </c>
      <c r="B9" s="14">
        <v>0</v>
      </c>
      <c r="C9" s="14">
        <v>0</v>
      </c>
      <c r="D9" s="14">
        <v>4</v>
      </c>
      <c r="E9" s="15">
        <v>195000</v>
      </c>
      <c r="F9" s="14">
        <v>6</v>
      </c>
      <c r="G9" s="15">
        <v>280000</v>
      </c>
      <c r="H9" s="14">
        <f t="shared" si="0"/>
        <v>10</v>
      </c>
      <c r="I9" s="15">
        <f t="shared" si="1"/>
        <v>475000</v>
      </c>
      <c r="J9" s="15">
        <f t="shared" si="2"/>
        <v>5219.7802197802193</v>
      </c>
    </row>
    <row r="10" spans="1:14" x14ac:dyDescent="0.3">
      <c r="A10" s="14" t="s">
        <v>16</v>
      </c>
      <c r="B10" s="14">
        <v>1</v>
      </c>
      <c r="C10" s="15">
        <v>30000</v>
      </c>
      <c r="D10" s="14">
        <v>2</v>
      </c>
      <c r="E10" s="15">
        <v>63001</v>
      </c>
      <c r="F10" s="14">
        <v>9</v>
      </c>
      <c r="G10" s="15">
        <v>270010</v>
      </c>
      <c r="H10" s="14">
        <f t="shared" si="0"/>
        <v>12</v>
      </c>
      <c r="I10" s="15">
        <f t="shared" si="1"/>
        <v>363011</v>
      </c>
      <c r="J10" s="15">
        <f t="shared" si="2"/>
        <v>3989.131868131868</v>
      </c>
    </row>
    <row r="11" spans="1:14" x14ac:dyDescent="0.3">
      <c r="A11" s="14" t="s">
        <v>17</v>
      </c>
      <c r="B11" s="14">
        <v>18</v>
      </c>
      <c r="C11" s="15">
        <v>531000</v>
      </c>
      <c r="D11" s="14">
        <v>7</v>
      </c>
      <c r="E11" s="15">
        <v>261003</v>
      </c>
      <c r="F11" s="14">
        <v>33</v>
      </c>
      <c r="G11" s="15">
        <v>1198205</v>
      </c>
      <c r="H11" s="14">
        <f t="shared" si="0"/>
        <v>58</v>
      </c>
      <c r="I11" s="15">
        <f t="shared" si="1"/>
        <v>1990208</v>
      </c>
      <c r="J11" s="15">
        <f t="shared" si="2"/>
        <v>21870.417582417584</v>
      </c>
    </row>
    <row r="12" spans="1:14" x14ac:dyDescent="0.3">
      <c r="A12" s="14" t="s">
        <v>18</v>
      </c>
      <c r="B12" s="14">
        <v>1</v>
      </c>
      <c r="C12" s="15">
        <v>33000</v>
      </c>
      <c r="D12" s="14">
        <v>3</v>
      </c>
      <c r="E12" s="15">
        <v>128000</v>
      </c>
      <c r="F12" s="14">
        <v>0</v>
      </c>
      <c r="G12" s="14">
        <v>0</v>
      </c>
      <c r="H12" s="14">
        <f t="shared" si="0"/>
        <v>4</v>
      </c>
      <c r="I12" s="15">
        <f t="shared" si="1"/>
        <v>161000</v>
      </c>
      <c r="J12" s="15">
        <f t="shared" si="2"/>
        <v>1769.2307692307693</v>
      </c>
    </row>
    <row r="13" spans="1:14" x14ac:dyDescent="0.3">
      <c r="A13" s="14" t="s">
        <v>19</v>
      </c>
      <c r="B13" s="14">
        <v>34</v>
      </c>
      <c r="C13" s="15">
        <v>865000</v>
      </c>
      <c r="D13" s="14">
        <v>31</v>
      </c>
      <c r="E13" s="15">
        <v>934303</v>
      </c>
      <c r="F13" s="14">
        <v>24</v>
      </c>
      <c r="G13" s="15">
        <v>844826</v>
      </c>
      <c r="H13" s="14">
        <f t="shared" si="0"/>
        <v>89</v>
      </c>
      <c r="I13" s="15">
        <f t="shared" si="1"/>
        <v>2644129</v>
      </c>
      <c r="J13" s="15">
        <f t="shared" si="2"/>
        <v>29056.362637362636</v>
      </c>
    </row>
    <row r="14" spans="1:14" x14ac:dyDescent="0.3">
      <c r="A14" s="14" t="s">
        <v>20</v>
      </c>
      <c r="B14" s="14">
        <v>399</v>
      </c>
      <c r="C14" s="15">
        <v>9261000</v>
      </c>
      <c r="D14" s="14">
        <v>607</v>
      </c>
      <c r="E14" s="15">
        <v>14316042</v>
      </c>
      <c r="F14" s="14">
        <v>656</v>
      </c>
      <c r="G14" s="15">
        <v>15350639</v>
      </c>
      <c r="H14" s="14">
        <f t="shared" si="0"/>
        <v>1662</v>
      </c>
      <c r="I14" s="15">
        <f t="shared" si="1"/>
        <v>38927681</v>
      </c>
      <c r="J14" s="15">
        <f t="shared" si="2"/>
        <v>427776.71428571426</v>
      </c>
    </row>
    <row r="15" spans="1:14" x14ac:dyDescent="0.3">
      <c r="A15" s="14" t="s">
        <v>21</v>
      </c>
      <c r="B15" s="14">
        <v>8</v>
      </c>
      <c r="C15" s="15">
        <v>190350</v>
      </c>
      <c r="D15" s="14">
        <v>10</v>
      </c>
      <c r="E15" s="15">
        <v>317003</v>
      </c>
      <c r="F15" s="14">
        <v>0</v>
      </c>
      <c r="G15" s="14">
        <v>0</v>
      </c>
      <c r="H15" s="14">
        <f t="shared" si="0"/>
        <v>18</v>
      </c>
      <c r="I15" s="15">
        <f t="shared" si="1"/>
        <v>507353</v>
      </c>
      <c r="J15" s="15">
        <f t="shared" si="2"/>
        <v>5575.3076923076924</v>
      </c>
    </row>
    <row r="16" spans="1:14" x14ac:dyDescent="0.3">
      <c r="A16" s="14" t="s">
        <v>22</v>
      </c>
      <c r="B16" s="14">
        <v>49</v>
      </c>
      <c r="C16" s="15">
        <v>871018</v>
      </c>
      <c r="D16" s="14">
        <v>63</v>
      </c>
      <c r="E16" s="15">
        <v>1078480</v>
      </c>
      <c r="F16" s="14">
        <v>95</v>
      </c>
      <c r="G16" s="15">
        <v>1497000</v>
      </c>
      <c r="H16" s="14">
        <f t="shared" si="0"/>
        <v>207</v>
      </c>
      <c r="I16" s="15">
        <f t="shared" si="1"/>
        <v>3446498</v>
      </c>
      <c r="J16" s="15">
        <f t="shared" si="2"/>
        <v>37873.604395604394</v>
      </c>
    </row>
    <row r="17" spans="1:10" x14ac:dyDescent="0.3">
      <c r="A17" s="14" t="s">
        <v>23</v>
      </c>
      <c r="B17" s="14">
        <v>2</v>
      </c>
      <c r="C17" s="15">
        <v>73000</v>
      </c>
      <c r="D17" s="14">
        <v>2</v>
      </c>
      <c r="E17" s="15">
        <v>73000</v>
      </c>
      <c r="F17" s="14">
        <v>0</v>
      </c>
      <c r="G17" s="14">
        <v>0</v>
      </c>
      <c r="H17" s="14">
        <f t="shared" si="0"/>
        <v>4</v>
      </c>
      <c r="I17" s="15">
        <f t="shared" si="1"/>
        <v>146000</v>
      </c>
      <c r="J17" s="15">
        <f t="shared" si="2"/>
        <v>1604.3956043956043</v>
      </c>
    </row>
    <row r="18" spans="1:10" x14ac:dyDescent="0.3">
      <c r="A18" s="14" t="s">
        <v>24</v>
      </c>
      <c r="B18" s="14">
        <v>26</v>
      </c>
      <c r="C18" s="15">
        <v>942619</v>
      </c>
      <c r="D18" s="14">
        <v>19</v>
      </c>
      <c r="E18" s="15">
        <v>663202</v>
      </c>
      <c r="F18" s="14">
        <v>51</v>
      </c>
      <c r="G18" s="15">
        <v>1668902</v>
      </c>
      <c r="H18" s="14">
        <f t="shared" si="0"/>
        <v>96</v>
      </c>
      <c r="I18" s="15">
        <f t="shared" si="1"/>
        <v>3274723</v>
      </c>
      <c r="J18" s="15">
        <f t="shared" si="2"/>
        <v>35985.967032967033</v>
      </c>
    </row>
    <row r="19" spans="1:10" x14ac:dyDescent="0.3">
      <c r="A19" s="14" t="s">
        <v>25</v>
      </c>
      <c r="B19" s="14">
        <v>66</v>
      </c>
      <c r="C19" s="15">
        <v>2278035</v>
      </c>
      <c r="D19" s="14">
        <v>76</v>
      </c>
      <c r="E19" s="15">
        <v>2609000</v>
      </c>
      <c r="F19" s="14">
        <v>109</v>
      </c>
      <c r="G19" s="15">
        <v>3930666</v>
      </c>
      <c r="H19" s="14">
        <f t="shared" si="0"/>
        <v>251</v>
      </c>
      <c r="I19" s="15">
        <f t="shared" si="1"/>
        <v>8817701</v>
      </c>
      <c r="J19" s="15">
        <f t="shared" si="2"/>
        <v>96897.81318681319</v>
      </c>
    </row>
    <row r="20" spans="1:10" x14ac:dyDescent="0.3">
      <c r="A20" s="14" t="s">
        <v>26</v>
      </c>
      <c r="B20" s="14">
        <v>23</v>
      </c>
      <c r="C20" s="15">
        <v>786000</v>
      </c>
      <c r="D20" s="14">
        <v>30</v>
      </c>
      <c r="E20" s="15">
        <v>1007000</v>
      </c>
      <c r="F20" s="14">
        <v>11</v>
      </c>
      <c r="G20" s="15">
        <v>421000</v>
      </c>
      <c r="H20" s="14">
        <f t="shared" si="0"/>
        <v>64</v>
      </c>
      <c r="I20" s="15">
        <f t="shared" si="1"/>
        <v>2214000</v>
      </c>
      <c r="J20" s="15">
        <f t="shared" si="2"/>
        <v>24329.670329670331</v>
      </c>
    </row>
    <row r="21" spans="1:10" x14ac:dyDescent="0.3">
      <c r="A21" s="14" t="s">
        <v>27</v>
      </c>
      <c r="B21" s="14">
        <v>27</v>
      </c>
      <c r="C21" s="15">
        <v>891007</v>
      </c>
      <c r="D21" s="14">
        <v>20</v>
      </c>
      <c r="E21" s="15">
        <v>712021</v>
      </c>
      <c r="F21" s="14">
        <v>44</v>
      </c>
      <c r="G21" s="15">
        <v>1318853</v>
      </c>
      <c r="H21" s="14">
        <f t="shared" si="0"/>
        <v>91</v>
      </c>
      <c r="I21" s="15">
        <f t="shared" si="1"/>
        <v>2921881</v>
      </c>
      <c r="J21" s="15">
        <f t="shared" si="2"/>
        <v>32108.582417582416</v>
      </c>
    </row>
    <row r="22" spans="1:10" x14ac:dyDescent="0.3">
      <c r="A22" s="14" t="s">
        <v>28</v>
      </c>
      <c r="B22" s="14">
        <v>1</v>
      </c>
      <c r="C22" s="15">
        <v>33000</v>
      </c>
      <c r="D22" s="14">
        <v>0</v>
      </c>
      <c r="E22" s="15">
        <v>0</v>
      </c>
      <c r="F22" s="14">
        <v>0</v>
      </c>
      <c r="G22" s="14">
        <v>0</v>
      </c>
      <c r="H22" s="14">
        <f t="shared" si="0"/>
        <v>1</v>
      </c>
      <c r="I22" s="15">
        <f t="shared" si="1"/>
        <v>33000</v>
      </c>
      <c r="J22" s="15">
        <f t="shared" si="2"/>
        <v>362.63736263736263</v>
      </c>
    </row>
    <row r="23" spans="1:10" x14ac:dyDescent="0.3">
      <c r="A23" s="14" t="s">
        <v>29</v>
      </c>
      <c r="B23" s="14">
        <v>72</v>
      </c>
      <c r="C23" s="15">
        <v>2125782</v>
      </c>
      <c r="D23" s="14">
        <v>50</v>
      </c>
      <c r="E23" s="15">
        <v>1748507</v>
      </c>
      <c r="F23" s="14">
        <v>104</v>
      </c>
      <c r="G23" s="15">
        <v>3617835</v>
      </c>
      <c r="H23" s="14">
        <f t="shared" si="0"/>
        <v>226</v>
      </c>
      <c r="I23" s="15">
        <f t="shared" si="1"/>
        <v>7492124</v>
      </c>
      <c r="J23" s="15">
        <f t="shared" si="2"/>
        <v>82331.032967032967</v>
      </c>
    </row>
    <row r="24" spans="1:10" x14ac:dyDescent="0.3">
      <c r="A24" s="14" t="s">
        <v>30</v>
      </c>
      <c r="B24" s="14">
        <v>29</v>
      </c>
      <c r="C24" s="15">
        <v>1059480</v>
      </c>
      <c r="D24" s="14">
        <v>27</v>
      </c>
      <c r="E24" s="15">
        <v>1178002</v>
      </c>
      <c r="F24" s="14">
        <v>93</v>
      </c>
      <c r="G24" s="15">
        <v>4127975</v>
      </c>
      <c r="H24" s="14">
        <f t="shared" si="0"/>
        <v>149</v>
      </c>
      <c r="I24" s="15">
        <f t="shared" si="1"/>
        <v>6365457</v>
      </c>
      <c r="J24" s="15">
        <f t="shared" si="2"/>
        <v>69950.076923076922</v>
      </c>
    </row>
    <row r="25" spans="1:10" x14ac:dyDescent="0.3">
      <c r="A25" s="14" t="s">
        <v>31</v>
      </c>
      <c r="B25" s="14">
        <v>28</v>
      </c>
      <c r="C25" s="15">
        <v>988322</v>
      </c>
      <c r="D25" s="14">
        <v>3</v>
      </c>
      <c r="E25" s="15">
        <v>112999</v>
      </c>
      <c r="F25" s="14">
        <v>0</v>
      </c>
      <c r="G25" s="14">
        <v>0</v>
      </c>
      <c r="H25" s="14">
        <f t="shared" si="0"/>
        <v>31</v>
      </c>
      <c r="I25" s="15">
        <f t="shared" si="1"/>
        <v>1101321</v>
      </c>
      <c r="J25" s="15">
        <f t="shared" si="2"/>
        <v>12102.428571428571</v>
      </c>
    </row>
    <row r="26" spans="1:10" x14ac:dyDescent="0.3">
      <c r="A26" s="14" t="s">
        <v>32</v>
      </c>
      <c r="B26" s="14">
        <v>6</v>
      </c>
      <c r="C26" s="15">
        <v>134000</v>
      </c>
      <c r="D26" s="14">
        <v>0</v>
      </c>
      <c r="E26" s="14">
        <v>0</v>
      </c>
      <c r="F26" s="14">
        <v>1</v>
      </c>
      <c r="G26" s="15">
        <v>15000</v>
      </c>
      <c r="H26" s="14">
        <f t="shared" si="0"/>
        <v>7</v>
      </c>
      <c r="I26" s="15">
        <f t="shared" si="1"/>
        <v>149000</v>
      </c>
      <c r="J26" s="15">
        <f t="shared" si="2"/>
        <v>1637.3626373626373</v>
      </c>
    </row>
    <row r="27" spans="1:10" x14ac:dyDescent="0.3">
      <c r="A27" s="14" t="s">
        <v>33</v>
      </c>
      <c r="B27" s="14">
        <v>5</v>
      </c>
      <c r="C27" s="15">
        <v>150000</v>
      </c>
      <c r="D27" s="14">
        <v>1</v>
      </c>
      <c r="E27" s="15">
        <v>40000</v>
      </c>
      <c r="F27" s="14">
        <v>14</v>
      </c>
      <c r="G27" s="15">
        <v>505652</v>
      </c>
      <c r="H27" s="14">
        <f t="shared" si="0"/>
        <v>20</v>
      </c>
      <c r="I27" s="15">
        <f t="shared" si="1"/>
        <v>695652</v>
      </c>
      <c r="J27" s="15">
        <f t="shared" si="2"/>
        <v>7644.5274725274721</v>
      </c>
    </row>
    <row r="28" spans="1:10" x14ac:dyDescent="0.3">
      <c r="A28" s="14" t="s">
        <v>34</v>
      </c>
      <c r="B28" s="14">
        <v>6</v>
      </c>
      <c r="C28" s="15">
        <v>195000</v>
      </c>
      <c r="D28" s="14">
        <v>11</v>
      </c>
      <c r="E28" s="15">
        <v>430202</v>
      </c>
      <c r="F28" s="14">
        <v>12</v>
      </c>
      <c r="G28" s="15">
        <v>399000</v>
      </c>
      <c r="H28" s="14">
        <f t="shared" si="0"/>
        <v>29</v>
      </c>
      <c r="I28" s="15">
        <f t="shared" si="1"/>
        <v>1024202</v>
      </c>
      <c r="J28" s="15">
        <f t="shared" si="2"/>
        <v>11254.967032967033</v>
      </c>
    </row>
    <row r="29" spans="1:10" x14ac:dyDescent="0.3">
      <c r="A29" s="14" t="s">
        <v>35</v>
      </c>
      <c r="B29" s="14">
        <v>178</v>
      </c>
      <c r="C29" s="15">
        <v>5078051</v>
      </c>
      <c r="D29" s="14">
        <v>276</v>
      </c>
      <c r="E29" s="15">
        <v>6474283</v>
      </c>
      <c r="F29" s="14">
        <v>78</v>
      </c>
      <c r="G29" s="15">
        <v>2238522</v>
      </c>
      <c r="H29" s="14">
        <f t="shared" si="0"/>
        <v>532</v>
      </c>
      <c r="I29" s="15">
        <f t="shared" si="1"/>
        <v>13790856</v>
      </c>
      <c r="J29" s="15">
        <f t="shared" si="2"/>
        <v>151547.86813186813</v>
      </c>
    </row>
    <row r="30" spans="1:10" x14ac:dyDescent="0.3">
      <c r="A30" s="14" t="s">
        <v>36</v>
      </c>
      <c r="B30" s="14">
        <v>1</v>
      </c>
      <c r="C30" s="15">
        <v>13620</v>
      </c>
      <c r="D30" s="14">
        <v>1</v>
      </c>
      <c r="E30" s="14">
        <v>40000</v>
      </c>
      <c r="F30" s="14">
        <v>1</v>
      </c>
      <c r="G30" s="15">
        <v>50000</v>
      </c>
      <c r="H30" s="14">
        <f t="shared" si="0"/>
        <v>3</v>
      </c>
      <c r="I30" s="15">
        <f t="shared" si="1"/>
        <v>103620</v>
      </c>
      <c r="J30" s="15">
        <f t="shared" si="2"/>
        <v>1138.6813186813188</v>
      </c>
    </row>
    <row r="31" spans="1:10" x14ac:dyDescent="0.3">
      <c r="A31" s="14" t="s">
        <v>37</v>
      </c>
      <c r="B31" s="14">
        <v>32</v>
      </c>
      <c r="C31" s="15">
        <v>1205003</v>
      </c>
      <c r="D31" s="14">
        <v>32</v>
      </c>
      <c r="E31" s="15">
        <v>1303650</v>
      </c>
      <c r="F31" s="14">
        <v>50</v>
      </c>
      <c r="G31" s="15">
        <v>2091107</v>
      </c>
      <c r="H31" s="14">
        <f t="shared" si="0"/>
        <v>114</v>
      </c>
      <c r="I31" s="15">
        <f t="shared" si="1"/>
        <v>4599760</v>
      </c>
      <c r="J31" s="15">
        <f t="shared" si="2"/>
        <v>50546.81318681319</v>
      </c>
    </row>
    <row r="32" spans="1:10" x14ac:dyDescent="0.3">
      <c r="A32" s="14" t="s">
        <v>38</v>
      </c>
      <c r="B32" s="14">
        <v>33</v>
      </c>
      <c r="C32" s="15">
        <v>796029</v>
      </c>
      <c r="D32" s="14">
        <v>75</v>
      </c>
      <c r="E32" s="15">
        <v>1906002</v>
      </c>
      <c r="F32" s="14">
        <v>16</v>
      </c>
      <c r="G32" s="15">
        <v>491028</v>
      </c>
      <c r="H32" s="14">
        <f t="shared" si="0"/>
        <v>124</v>
      </c>
      <c r="I32" s="15">
        <f t="shared" si="1"/>
        <v>3193059</v>
      </c>
      <c r="J32" s="15">
        <f t="shared" si="2"/>
        <v>35088.560439560439</v>
      </c>
    </row>
    <row r="33" spans="1:10" x14ac:dyDescent="0.3">
      <c r="A33" s="14" t="s">
        <v>39</v>
      </c>
      <c r="B33" s="14">
        <v>19</v>
      </c>
      <c r="C33" s="15">
        <v>614400</v>
      </c>
      <c r="D33" s="14">
        <v>13</v>
      </c>
      <c r="E33" s="15">
        <v>410000</v>
      </c>
      <c r="F33" s="14">
        <v>30</v>
      </c>
      <c r="G33" s="15">
        <v>990000</v>
      </c>
      <c r="H33" s="14">
        <f t="shared" si="0"/>
        <v>62</v>
      </c>
      <c r="I33" s="15">
        <f t="shared" si="1"/>
        <v>2014400</v>
      </c>
      <c r="J33" s="15">
        <f t="shared" si="2"/>
        <v>22136.263736263736</v>
      </c>
    </row>
    <row r="34" spans="1:10" x14ac:dyDescent="0.3">
      <c r="A34" s="14" t="s">
        <v>40</v>
      </c>
      <c r="B34" s="14">
        <v>2</v>
      </c>
      <c r="C34" s="15">
        <v>71000</v>
      </c>
      <c r="D34" s="14">
        <v>8</v>
      </c>
      <c r="E34" s="15">
        <v>227993</v>
      </c>
      <c r="F34" s="14">
        <v>0</v>
      </c>
      <c r="G34" s="14">
        <v>0</v>
      </c>
      <c r="H34" s="14">
        <f t="shared" si="0"/>
        <v>10</v>
      </c>
      <c r="I34" s="15">
        <f t="shared" si="1"/>
        <v>298993</v>
      </c>
      <c r="J34" s="15">
        <f t="shared" si="2"/>
        <v>3285.6373626373625</v>
      </c>
    </row>
    <row r="35" spans="1:10" x14ac:dyDescent="0.3">
      <c r="A35" s="14" t="s">
        <v>41</v>
      </c>
      <c r="B35" s="14">
        <v>9</v>
      </c>
      <c r="C35" s="15">
        <v>315998</v>
      </c>
      <c r="D35" s="14">
        <v>18</v>
      </c>
      <c r="E35" s="15">
        <v>619976</v>
      </c>
      <c r="F35" s="14">
        <v>7</v>
      </c>
      <c r="G35" s="15">
        <v>231003</v>
      </c>
      <c r="H35" s="14">
        <f t="shared" si="0"/>
        <v>34</v>
      </c>
      <c r="I35" s="15">
        <f t="shared" si="1"/>
        <v>1166977</v>
      </c>
      <c r="J35" s="15">
        <f t="shared" si="2"/>
        <v>12823.923076923076</v>
      </c>
    </row>
    <row r="36" spans="1:10" x14ac:dyDescent="0.3">
      <c r="A36" s="14" t="s">
        <v>42</v>
      </c>
      <c r="B36" s="14">
        <v>13</v>
      </c>
      <c r="C36" s="15">
        <v>616000</v>
      </c>
      <c r="D36" s="14">
        <v>14</v>
      </c>
      <c r="E36" s="15">
        <v>607998</v>
      </c>
      <c r="F36" s="14">
        <v>2</v>
      </c>
      <c r="G36" s="15">
        <v>76001</v>
      </c>
      <c r="H36" s="14">
        <f t="shared" si="0"/>
        <v>29</v>
      </c>
      <c r="I36" s="15">
        <f t="shared" si="1"/>
        <v>1299999</v>
      </c>
      <c r="J36" s="15">
        <f t="shared" si="2"/>
        <v>14285.703296703297</v>
      </c>
    </row>
    <row r="37" spans="1:10" x14ac:dyDescent="0.3">
      <c r="A37" s="14" t="s">
        <v>43</v>
      </c>
      <c r="B37" s="14">
        <v>244</v>
      </c>
      <c r="C37" s="15">
        <v>7818329</v>
      </c>
      <c r="D37" s="14">
        <v>270</v>
      </c>
      <c r="E37" s="22">
        <v>8801252</v>
      </c>
      <c r="F37" s="14">
        <v>759</v>
      </c>
      <c r="G37" s="15">
        <v>25465987</v>
      </c>
      <c r="H37" s="14">
        <f t="shared" si="0"/>
        <v>1273</v>
      </c>
      <c r="I37" s="15">
        <f t="shared" si="1"/>
        <v>42085568</v>
      </c>
      <c r="J37" s="15">
        <f t="shared" si="2"/>
        <v>462478.76923076925</v>
      </c>
    </row>
    <row r="38" spans="1:10" x14ac:dyDescent="0.3">
      <c r="A38" s="14" t="s">
        <v>44</v>
      </c>
      <c r="B38" s="14">
        <v>4</v>
      </c>
      <c r="C38" s="15">
        <v>132000</v>
      </c>
      <c r="D38" s="14">
        <v>2</v>
      </c>
      <c r="E38" s="15">
        <v>66000</v>
      </c>
      <c r="F38" s="14">
        <v>3</v>
      </c>
      <c r="G38" s="15">
        <v>113000</v>
      </c>
      <c r="H38" s="14">
        <f t="shared" si="0"/>
        <v>9</v>
      </c>
      <c r="I38" s="15">
        <f t="shared" si="1"/>
        <v>311000</v>
      </c>
      <c r="J38" s="15">
        <f t="shared" si="2"/>
        <v>3417.5824175824177</v>
      </c>
    </row>
    <row r="39" spans="1:10" x14ac:dyDescent="0.3">
      <c r="A39" s="14" t="s">
        <v>45</v>
      </c>
      <c r="B39" s="14">
        <v>1</v>
      </c>
      <c r="C39" s="15">
        <v>33000</v>
      </c>
      <c r="D39" s="14">
        <v>3</v>
      </c>
      <c r="E39" s="15">
        <v>114000</v>
      </c>
      <c r="F39" s="14">
        <v>0</v>
      </c>
      <c r="G39" s="14">
        <v>0</v>
      </c>
      <c r="H39" s="14">
        <f t="shared" si="0"/>
        <v>4</v>
      </c>
      <c r="I39" s="15">
        <f t="shared" si="1"/>
        <v>147000</v>
      </c>
      <c r="J39" s="15">
        <f t="shared" si="2"/>
        <v>1615.3846153846155</v>
      </c>
    </row>
    <row r="40" spans="1:10" x14ac:dyDescent="0.3">
      <c r="A40" s="14" t="s">
        <v>46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f t="shared" si="0"/>
        <v>0</v>
      </c>
      <c r="I40" s="15">
        <f t="shared" si="1"/>
        <v>0</v>
      </c>
      <c r="J40" s="15">
        <f t="shared" si="2"/>
        <v>0</v>
      </c>
    </row>
    <row r="41" spans="1:10" x14ac:dyDescent="0.3">
      <c r="A41" s="14" t="s">
        <v>47</v>
      </c>
      <c r="B41" s="15">
        <v>8</v>
      </c>
      <c r="C41" s="15">
        <v>303501</v>
      </c>
      <c r="D41" s="14">
        <v>6</v>
      </c>
      <c r="E41" s="15">
        <v>237049</v>
      </c>
      <c r="F41" s="14">
        <v>23</v>
      </c>
      <c r="G41" s="15">
        <v>921002</v>
      </c>
      <c r="H41" s="14">
        <f t="shared" si="0"/>
        <v>37</v>
      </c>
      <c r="I41" s="15">
        <f t="shared" si="1"/>
        <v>1461552</v>
      </c>
      <c r="J41" s="15">
        <f t="shared" si="2"/>
        <v>16061.010989010989</v>
      </c>
    </row>
    <row r="42" spans="1:10" s="17" customFormat="1" x14ac:dyDescent="0.3">
      <c r="A42" s="13" t="s">
        <v>7</v>
      </c>
      <c r="B42" s="16">
        <f>SUM(B5:B41)</f>
        <v>1494</v>
      </c>
      <c r="C42" s="16">
        <f t="shared" ref="C42:G42" si="3">SUM(C5:C41)</f>
        <v>43243487</v>
      </c>
      <c r="D42" s="16">
        <f t="shared" si="3"/>
        <v>1834</v>
      </c>
      <c r="E42" s="16">
        <f t="shared" si="3"/>
        <v>51757971</v>
      </c>
      <c r="F42" s="16">
        <f t="shared" si="3"/>
        <v>2414</v>
      </c>
      <c r="G42" s="16">
        <f t="shared" si="3"/>
        <v>73824615</v>
      </c>
      <c r="H42" s="13">
        <f>SUM(H5:H41)</f>
        <v>5742</v>
      </c>
      <c r="I42" s="16">
        <f>SUM(I5:I41)</f>
        <v>168826073</v>
      </c>
      <c r="J42" s="16">
        <f>SUM(J5:J41)</f>
        <v>1855231.5714285711</v>
      </c>
    </row>
    <row r="43" spans="1:10" s="17" customFormat="1" x14ac:dyDescent="0.3">
      <c r="A43" s="13" t="s">
        <v>48</v>
      </c>
      <c r="B43" s="13"/>
      <c r="C43" s="16">
        <f>C42/30</f>
        <v>1441449.5666666667</v>
      </c>
      <c r="D43" s="13"/>
      <c r="E43" s="16">
        <f>E42/31</f>
        <v>1669611.9677419355</v>
      </c>
      <c r="F43" s="13"/>
      <c r="G43" s="16">
        <f>G42/30</f>
        <v>2460820.5</v>
      </c>
      <c r="H43" s="13"/>
      <c r="I43" s="16">
        <f>I42/91</f>
        <v>1855231.5714285714</v>
      </c>
      <c r="J43" s="13"/>
    </row>
  </sheetData>
  <mergeCells count="7">
    <mergeCell ref="A1:J1"/>
    <mergeCell ref="B3:C3"/>
    <mergeCell ref="D3:E3"/>
    <mergeCell ref="F3:G3"/>
    <mergeCell ref="H3:J3"/>
    <mergeCell ref="A2:J2"/>
    <mergeCell ref="A3:A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3"/>
  <sheetViews>
    <sheetView zoomScaleNormal="100" workbookViewId="0">
      <pane ySplit="4" topLeftCell="A5" activePane="bottomLeft" state="frozen"/>
      <selection pane="bottomLeft" activeCell="F42" sqref="F42"/>
    </sheetView>
  </sheetViews>
  <sheetFormatPr defaultRowHeight="14.5" x14ac:dyDescent="0.35"/>
  <cols>
    <col min="1" max="1" width="17.54296875" customWidth="1"/>
    <col min="2" max="2" width="12.26953125" customWidth="1"/>
    <col min="3" max="3" width="14.26953125" customWidth="1"/>
    <col min="4" max="4" width="11.1796875" customWidth="1"/>
    <col min="5" max="5" width="17.54296875" customWidth="1"/>
    <col min="6" max="6" width="12.7265625" customWidth="1"/>
    <col min="7" max="7" width="18.26953125" customWidth="1"/>
    <col min="8" max="8" width="14" customWidth="1"/>
    <col min="9" max="9" width="19" customWidth="1"/>
    <col min="10" max="10" width="18" customWidth="1"/>
  </cols>
  <sheetData>
    <row r="1" spans="1:14" s="2" customFormat="1" x14ac:dyDescent="0.35">
      <c r="A1" s="29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3"/>
      <c r="L1" s="23"/>
      <c r="M1" s="23"/>
      <c r="N1" s="23"/>
    </row>
    <row r="2" spans="1:14" ht="15" customHeight="1" x14ac:dyDescent="0.35">
      <c r="A2" s="33" t="s">
        <v>9</v>
      </c>
      <c r="B2" s="34"/>
      <c r="C2" s="34"/>
      <c r="D2" s="34"/>
      <c r="E2" s="34"/>
      <c r="F2" s="34"/>
      <c r="G2" s="34"/>
      <c r="H2" s="34"/>
      <c r="I2" s="34"/>
      <c r="J2" s="35"/>
      <c r="K2" s="23"/>
      <c r="L2" s="23"/>
      <c r="M2" s="23"/>
      <c r="N2" s="23"/>
    </row>
    <row r="3" spans="1:14" x14ac:dyDescent="0.35">
      <c r="A3" s="13"/>
      <c r="B3" s="29" t="s">
        <v>49</v>
      </c>
      <c r="C3" s="29"/>
      <c r="D3" s="29" t="s">
        <v>52</v>
      </c>
      <c r="E3" s="29"/>
      <c r="F3" s="29" t="s">
        <v>54</v>
      </c>
      <c r="G3" s="29"/>
      <c r="H3" s="29" t="s">
        <v>55</v>
      </c>
      <c r="I3" s="29"/>
      <c r="J3" s="29"/>
    </row>
    <row r="4" spans="1:14" x14ac:dyDescent="0.35">
      <c r="A4" s="3" t="s">
        <v>10</v>
      </c>
      <c r="B4" s="13" t="s">
        <v>50</v>
      </c>
      <c r="C4" s="13" t="s">
        <v>51</v>
      </c>
      <c r="D4" s="13" t="s">
        <v>50</v>
      </c>
      <c r="E4" s="13" t="s">
        <v>53</v>
      </c>
      <c r="F4" s="13" t="s">
        <v>50</v>
      </c>
      <c r="G4" s="13" t="s">
        <v>53</v>
      </c>
      <c r="H4" s="13" t="s">
        <v>50</v>
      </c>
      <c r="I4" s="13" t="s">
        <v>56</v>
      </c>
      <c r="J4" s="13" t="s">
        <v>57</v>
      </c>
    </row>
    <row r="5" spans="1:14" x14ac:dyDescent="0.35">
      <c r="A5" s="4" t="s">
        <v>11</v>
      </c>
      <c r="B5" s="14">
        <v>973</v>
      </c>
      <c r="C5" s="15">
        <v>38708742</v>
      </c>
      <c r="D5" s="14">
        <v>972</v>
      </c>
      <c r="E5" s="15">
        <v>40097948</v>
      </c>
      <c r="F5" s="14">
        <v>799</v>
      </c>
      <c r="G5" s="15">
        <v>32756292</v>
      </c>
      <c r="H5" s="15">
        <f>SUM(B5,D5,F5)</f>
        <v>2744</v>
      </c>
      <c r="I5" s="15">
        <f>SUM(C5,E5,G5)</f>
        <v>111562982</v>
      </c>
      <c r="J5" s="15">
        <f>I5/91</f>
        <v>1225966.8351648352</v>
      </c>
    </row>
    <row r="6" spans="1:14" x14ac:dyDescent="0.35">
      <c r="A6" s="4" t="s">
        <v>12</v>
      </c>
      <c r="B6" s="15">
        <v>1177</v>
      </c>
      <c r="C6" s="15">
        <v>50583869</v>
      </c>
      <c r="D6" s="15">
        <v>1270</v>
      </c>
      <c r="E6" s="15">
        <v>55260063</v>
      </c>
      <c r="F6" s="15">
        <v>1064</v>
      </c>
      <c r="G6" s="15">
        <v>46519362</v>
      </c>
      <c r="H6" s="15">
        <f t="shared" ref="H6:H41" si="0">SUM(B6,D6,F6)</f>
        <v>3511</v>
      </c>
      <c r="I6" s="15">
        <v>152363294</v>
      </c>
      <c r="J6" s="15">
        <f t="shared" ref="J6:J41" si="1">I6/91</f>
        <v>1674321.912087912</v>
      </c>
    </row>
    <row r="7" spans="1:14" x14ac:dyDescent="0.35">
      <c r="A7" s="4" t="s">
        <v>13</v>
      </c>
      <c r="B7" s="15">
        <v>1029</v>
      </c>
      <c r="C7" s="15">
        <v>37795251</v>
      </c>
      <c r="D7" s="15">
        <v>1002</v>
      </c>
      <c r="E7" s="15">
        <v>37161953</v>
      </c>
      <c r="F7" s="14">
        <v>952</v>
      </c>
      <c r="G7" s="15">
        <v>35245822</v>
      </c>
      <c r="H7" s="15">
        <f t="shared" si="0"/>
        <v>2983</v>
      </c>
      <c r="I7" s="15">
        <v>110203026</v>
      </c>
      <c r="J7" s="15">
        <f t="shared" si="1"/>
        <v>1211022.2637362638</v>
      </c>
    </row>
    <row r="8" spans="1:14" x14ac:dyDescent="0.35">
      <c r="A8" s="4" t="s">
        <v>14</v>
      </c>
      <c r="B8" s="15">
        <v>1188</v>
      </c>
      <c r="C8" s="15">
        <v>52172376</v>
      </c>
      <c r="D8" s="14">
        <v>960</v>
      </c>
      <c r="E8" s="15">
        <v>41881172</v>
      </c>
      <c r="F8" s="14">
        <v>942</v>
      </c>
      <c r="G8" s="15">
        <v>41736401</v>
      </c>
      <c r="H8" s="15">
        <f t="shared" si="0"/>
        <v>3090</v>
      </c>
      <c r="I8" s="15">
        <v>135789949</v>
      </c>
      <c r="J8" s="15">
        <f t="shared" si="1"/>
        <v>1492197.2417582418</v>
      </c>
    </row>
    <row r="9" spans="1:14" x14ac:dyDescent="0.35">
      <c r="A9" s="4" t="s">
        <v>15</v>
      </c>
      <c r="B9" s="14">
        <v>124</v>
      </c>
      <c r="C9" s="15">
        <v>5404827</v>
      </c>
      <c r="D9" s="14">
        <v>151</v>
      </c>
      <c r="E9" s="15">
        <v>6647000</v>
      </c>
      <c r="F9" s="14">
        <v>90</v>
      </c>
      <c r="G9" s="15">
        <v>3974984</v>
      </c>
      <c r="H9" s="15">
        <f t="shared" si="0"/>
        <v>365</v>
      </c>
      <c r="I9" s="15">
        <v>16026811</v>
      </c>
      <c r="J9" s="15">
        <f t="shared" si="1"/>
        <v>176118.8021978022</v>
      </c>
    </row>
    <row r="10" spans="1:14" x14ac:dyDescent="0.35">
      <c r="A10" s="4" t="s">
        <v>16</v>
      </c>
      <c r="B10" s="14">
        <v>220</v>
      </c>
      <c r="C10" s="15">
        <v>8701383</v>
      </c>
      <c r="D10" s="14">
        <v>213</v>
      </c>
      <c r="E10" s="15">
        <v>8511413</v>
      </c>
      <c r="F10" s="14">
        <v>238</v>
      </c>
      <c r="G10" s="15">
        <v>10019554</v>
      </c>
      <c r="H10" s="15">
        <f t="shared" si="0"/>
        <v>671</v>
      </c>
      <c r="I10" s="15">
        <v>27232350</v>
      </c>
      <c r="J10" s="15">
        <f t="shared" si="1"/>
        <v>299256.59340659343</v>
      </c>
    </row>
    <row r="11" spans="1:14" x14ac:dyDescent="0.35">
      <c r="A11" s="4" t="s">
        <v>17</v>
      </c>
      <c r="B11" s="15">
        <v>1054</v>
      </c>
      <c r="C11" s="15">
        <v>44906628</v>
      </c>
      <c r="D11" s="15">
        <v>1085</v>
      </c>
      <c r="E11" s="15">
        <v>47275339</v>
      </c>
      <c r="F11" s="14">
        <v>985</v>
      </c>
      <c r="G11" s="15">
        <v>43152325</v>
      </c>
      <c r="H11" s="15">
        <f t="shared" si="0"/>
        <v>3124</v>
      </c>
      <c r="I11" s="15">
        <v>135334292</v>
      </c>
      <c r="J11" s="15">
        <f t="shared" si="1"/>
        <v>1487190.0219780221</v>
      </c>
    </row>
    <row r="12" spans="1:14" x14ac:dyDescent="0.35">
      <c r="A12" s="4" t="s">
        <v>18</v>
      </c>
      <c r="B12" s="14">
        <v>455</v>
      </c>
      <c r="C12" s="15">
        <v>21143775</v>
      </c>
      <c r="D12" s="14">
        <v>531</v>
      </c>
      <c r="E12" s="15">
        <v>24792055</v>
      </c>
      <c r="F12" s="14">
        <v>382</v>
      </c>
      <c r="G12" s="15">
        <v>17920918</v>
      </c>
      <c r="H12" s="15">
        <f t="shared" si="0"/>
        <v>1368</v>
      </c>
      <c r="I12" s="15">
        <v>63856748</v>
      </c>
      <c r="J12" s="15">
        <f t="shared" si="1"/>
        <v>701722.50549450552</v>
      </c>
    </row>
    <row r="13" spans="1:14" x14ac:dyDescent="0.35">
      <c r="A13" s="4" t="s">
        <v>19</v>
      </c>
      <c r="B13" s="14">
        <v>736</v>
      </c>
      <c r="C13" s="15">
        <v>27374733</v>
      </c>
      <c r="D13" s="14">
        <v>780</v>
      </c>
      <c r="E13" s="15">
        <v>29290965</v>
      </c>
      <c r="F13" s="14">
        <v>659</v>
      </c>
      <c r="G13" s="15">
        <v>24743667</v>
      </c>
      <c r="H13" s="15">
        <f t="shared" si="0"/>
        <v>2175</v>
      </c>
      <c r="I13" s="15">
        <v>81409365</v>
      </c>
      <c r="J13" s="15">
        <f t="shared" si="1"/>
        <v>894608.40659340657</v>
      </c>
    </row>
    <row r="14" spans="1:14" x14ac:dyDescent="0.35">
      <c r="A14" s="4" t="s">
        <v>20</v>
      </c>
      <c r="B14" s="15">
        <v>1774</v>
      </c>
      <c r="C14" s="15">
        <v>64169018</v>
      </c>
      <c r="D14" s="15">
        <v>1846</v>
      </c>
      <c r="E14" s="15">
        <v>65906374</v>
      </c>
      <c r="F14" s="15">
        <v>1819</v>
      </c>
      <c r="G14" s="15">
        <v>65307848</v>
      </c>
      <c r="H14" s="15">
        <f t="shared" si="0"/>
        <v>5439</v>
      </c>
      <c r="I14" s="15">
        <v>195383240</v>
      </c>
      <c r="J14" s="15">
        <f t="shared" si="1"/>
        <v>2147068.5714285714</v>
      </c>
    </row>
    <row r="15" spans="1:14" x14ac:dyDescent="0.35">
      <c r="A15" s="4" t="s">
        <v>21</v>
      </c>
      <c r="B15" s="14">
        <v>205</v>
      </c>
      <c r="C15" s="15">
        <v>8160171</v>
      </c>
      <c r="D15" s="14">
        <v>220</v>
      </c>
      <c r="E15" s="15">
        <v>9186500</v>
      </c>
      <c r="F15" s="14">
        <v>235</v>
      </c>
      <c r="G15" s="15">
        <v>9838827</v>
      </c>
      <c r="H15" s="15">
        <f t="shared" si="0"/>
        <v>660</v>
      </c>
      <c r="I15" s="15">
        <v>27185498</v>
      </c>
      <c r="J15" s="15">
        <f t="shared" si="1"/>
        <v>298741.73626373627</v>
      </c>
    </row>
    <row r="16" spans="1:14" x14ac:dyDescent="0.35">
      <c r="A16" s="4" t="s">
        <v>22</v>
      </c>
      <c r="B16" s="15">
        <v>1246</v>
      </c>
      <c r="C16" s="15">
        <v>47850791</v>
      </c>
      <c r="D16" s="15">
        <v>1251</v>
      </c>
      <c r="E16" s="15">
        <v>46526475</v>
      </c>
      <c r="F16" s="15">
        <v>1187</v>
      </c>
      <c r="G16" s="15">
        <v>44777549</v>
      </c>
      <c r="H16" s="15">
        <f t="shared" si="0"/>
        <v>3684</v>
      </c>
      <c r="I16" s="15">
        <v>139154815</v>
      </c>
      <c r="J16" s="15">
        <f t="shared" si="1"/>
        <v>1529173.7912087913</v>
      </c>
    </row>
    <row r="17" spans="1:10" x14ac:dyDescent="0.35">
      <c r="A17" s="4" t="s">
        <v>23</v>
      </c>
      <c r="B17" s="14">
        <v>183</v>
      </c>
      <c r="C17" s="15">
        <v>6732925</v>
      </c>
      <c r="D17" s="14">
        <v>180</v>
      </c>
      <c r="E17" s="15">
        <v>6661006</v>
      </c>
      <c r="F17" s="14">
        <v>166</v>
      </c>
      <c r="G17" s="15">
        <v>6131982</v>
      </c>
      <c r="H17" s="15">
        <f t="shared" si="0"/>
        <v>529</v>
      </c>
      <c r="I17" s="15">
        <v>19525913</v>
      </c>
      <c r="J17" s="15">
        <f t="shared" si="1"/>
        <v>214570.47252747254</v>
      </c>
    </row>
    <row r="18" spans="1:10" x14ac:dyDescent="0.35">
      <c r="A18" s="4" t="s">
        <v>24</v>
      </c>
      <c r="B18" s="15">
        <v>1475</v>
      </c>
      <c r="C18" s="15">
        <v>64354961</v>
      </c>
      <c r="D18" s="15">
        <v>1390</v>
      </c>
      <c r="E18" s="15">
        <v>60770012</v>
      </c>
      <c r="F18" s="15">
        <v>1389</v>
      </c>
      <c r="G18" s="15">
        <v>60758196</v>
      </c>
      <c r="H18" s="15">
        <f t="shared" si="0"/>
        <v>4254</v>
      </c>
      <c r="I18" s="15">
        <v>185883169</v>
      </c>
      <c r="J18" s="15">
        <f t="shared" si="1"/>
        <v>2042672.1868131869</v>
      </c>
    </row>
    <row r="19" spans="1:10" x14ac:dyDescent="0.35">
      <c r="A19" s="4" t="s">
        <v>25</v>
      </c>
      <c r="B19" s="15">
        <v>1608</v>
      </c>
      <c r="C19" s="15">
        <v>66812203</v>
      </c>
      <c r="D19" s="15">
        <v>1605</v>
      </c>
      <c r="E19" s="15">
        <v>66536324</v>
      </c>
      <c r="F19" s="15">
        <v>1295</v>
      </c>
      <c r="G19" s="15">
        <v>53162851</v>
      </c>
      <c r="H19" s="15">
        <f t="shared" si="0"/>
        <v>4508</v>
      </c>
      <c r="I19" s="15">
        <v>186511378</v>
      </c>
      <c r="J19" s="15">
        <f t="shared" si="1"/>
        <v>2049575.5824175824</v>
      </c>
    </row>
    <row r="20" spans="1:10" x14ac:dyDescent="0.35">
      <c r="A20" s="4" t="s">
        <v>26</v>
      </c>
      <c r="B20" s="14">
        <v>481</v>
      </c>
      <c r="C20" s="15">
        <v>21695355</v>
      </c>
      <c r="D20" s="15">
        <v>718</v>
      </c>
      <c r="E20" s="15">
        <v>32265419</v>
      </c>
      <c r="F20" s="14">
        <v>557</v>
      </c>
      <c r="G20" s="15">
        <v>25341940</v>
      </c>
      <c r="H20" s="15">
        <f t="shared" si="0"/>
        <v>1756</v>
      </c>
      <c r="I20" s="15">
        <v>79302714</v>
      </c>
      <c r="J20" s="15">
        <f t="shared" si="1"/>
        <v>871458.39560439566</v>
      </c>
    </row>
    <row r="21" spans="1:10" x14ac:dyDescent="0.35">
      <c r="A21" s="4" t="s">
        <v>27</v>
      </c>
      <c r="B21" s="14">
        <v>888</v>
      </c>
      <c r="C21" s="15">
        <v>38230923</v>
      </c>
      <c r="D21" s="14">
        <v>775</v>
      </c>
      <c r="E21" s="15">
        <v>33130779</v>
      </c>
      <c r="F21" s="14">
        <v>824</v>
      </c>
      <c r="G21" s="15">
        <v>35823751</v>
      </c>
      <c r="H21" s="15">
        <f t="shared" si="0"/>
        <v>2487</v>
      </c>
      <c r="I21" s="15">
        <v>107185453</v>
      </c>
      <c r="J21" s="15">
        <f t="shared" si="1"/>
        <v>1177862.1208791209</v>
      </c>
    </row>
    <row r="22" spans="1:10" x14ac:dyDescent="0.35">
      <c r="A22" s="4" t="s">
        <v>28</v>
      </c>
      <c r="B22" s="14">
        <v>111</v>
      </c>
      <c r="C22" s="15">
        <v>5033913</v>
      </c>
      <c r="D22" s="14">
        <v>106</v>
      </c>
      <c r="E22" s="15">
        <v>4681995</v>
      </c>
      <c r="F22" s="14">
        <v>99</v>
      </c>
      <c r="G22" s="15">
        <v>4447972</v>
      </c>
      <c r="H22" s="15">
        <f t="shared" si="0"/>
        <v>316</v>
      </c>
      <c r="I22" s="15">
        <v>14163880</v>
      </c>
      <c r="J22" s="15">
        <f t="shared" si="1"/>
        <v>155647.03296703298</v>
      </c>
    </row>
    <row r="23" spans="1:10" x14ac:dyDescent="0.35">
      <c r="A23" s="4" t="s">
        <v>29</v>
      </c>
      <c r="B23" s="14">
        <v>1370</v>
      </c>
      <c r="C23" s="15">
        <v>58230395</v>
      </c>
      <c r="D23" s="15">
        <v>1690</v>
      </c>
      <c r="E23" s="15">
        <v>71446756</v>
      </c>
      <c r="F23" s="15">
        <v>1208</v>
      </c>
      <c r="G23" s="15">
        <v>50984368</v>
      </c>
      <c r="H23" s="15">
        <f t="shared" si="0"/>
        <v>4268</v>
      </c>
      <c r="I23" s="15">
        <v>180661519</v>
      </c>
      <c r="J23" s="15">
        <f t="shared" si="1"/>
        <v>1985291.4175824176</v>
      </c>
    </row>
    <row r="24" spans="1:10" x14ac:dyDescent="0.35">
      <c r="A24" s="4" t="s">
        <v>30</v>
      </c>
      <c r="B24" s="15">
        <v>2823</v>
      </c>
      <c r="C24" s="15">
        <v>131924411</v>
      </c>
      <c r="D24" s="15">
        <v>3620</v>
      </c>
      <c r="E24" s="15">
        <v>168174534</v>
      </c>
      <c r="F24" s="15">
        <v>2672</v>
      </c>
      <c r="G24" s="15">
        <v>124926177</v>
      </c>
      <c r="H24" s="15">
        <f t="shared" si="0"/>
        <v>9115</v>
      </c>
      <c r="I24" s="15">
        <v>425025122</v>
      </c>
      <c r="J24" s="15">
        <f t="shared" si="1"/>
        <v>4670605.7362637362</v>
      </c>
    </row>
    <row r="25" spans="1:10" x14ac:dyDescent="0.35">
      <c r="A25" s="4" t="s">
        <v>31</v>
      </c>
      <c r="B25" s="14">
        <v>255</v>
      </c>
      <c r="C25" s="15">
        <v>11290868</v>
      </c>
      <c r="D25" s="15">
        <v>245</v>
      </c>
      <c r="E25" s="15">
        <v>10709974</v>
      </c>
      <c r="F25" s="14">
        <v>181</v>
      </c>
      <c r="G25" s="15">
        <v>7934498</v>
      </c>
      <c r="H25" s="15">
        <f t="shared" si="0"/>
        <v>681</v>
      </c>
      <c r="I25" s="15">
        <v>29935340</v>
      </c>
      <c r="J25" s="15">
        <f t="shared" si="1"/>
        <v>328959.78021978022</v>
      </c>
    </row>
    <row r="26" spans="1:10" x14ac:dyDescent="0.35">
      <c r="A26" s="4" t="s">
        <v>32</v>
      </c>
      <c r="B26" s="14">
        <v>268</v>
      </c>
      <c r="C26" s="15">
        <v>11063123</v>
      </c>
      <c r="D26" s="14">
        <v>205</v>
      </c>
      <c r="E26" s="15">
        <v>8431166</v>
      </c>
      <c r="F26" s="14">
        <v>122</v>
      </c>
      <c r="G26" s="15">
        <v>5107014</v>
      </c>
      <c r="H26" s="15">
        <f t="shared" si="0"/>
        <v>595</v>
      </c>
      <c r="I26" s="15">
        <v>24601303</v>
      </c>
      <c r="J26" s="15">
        <f t="shared" si="1"/>
        <v>270343.98901098903</v>
      </c>
    </row>
    <row r="27" spans="1:10" x14ac:dyDescent="0.35">
      <c r="A27" s="4" t="s">
        <v>33</v>
      </c>
      <c r="B27" s="14">
        <v>306</v>
      </c>
      <c r="C27" s="15">
        <v>12440587</v>
      </c>
      <c r="D27" s="15">
        <v>327</v>
      </c>
      <c r="E27" s="15">
        <v>13498490</v>
      </c>
      <c r="F27" s="14">
        <v>218</v>
      </c>
      <c r="G27" s="15">
        <v>9047908</v>
      </c>
      <c r="H27" s="15">
        <f t="shared" si="0"/>
        <v>851</v>
      </c>
      <c r="I27" s="15">
        <v>34986985</v>
      </c>
      <c r="J27" s="15">
        <f t="shared" si="1"/>
        <v>384472.36263736262</v>
      </c>
    </row>
    <row r="28" spans="1:10" x14ac:dyDescent="0.35">
      <c r="A28" s="4" t="s">
        <v>34</v>
      </c>
      <c r="B28" s="15">
        <v>1200</v>
      </c>
      <c r="C28" s="15">
        <v>43932803</v>
      </c>
      <c r="D28" s="15">
        <v>1081</v>
      </c>
      <c r="E28" s="15">
        <v>39618903</v>
      </c>
      <c r="F28" s="14">
        <v>925</v>
      </c>
      <c r="G28" s="15">
        <v>33012821</v>
      </c>
      <c r="H28" s="15">
        <f t="shared" si="0"/>
        <v>3206</v>
      </c>
      <c r="I28" s="15">
        <v>116564527</v>
      </c>
      <c r="J28" s="15">
        <f t="shared" si="1"/>
        <v>1280928.8681318681</v>
      </c>
    </row>
    <row r="29" spans="1:10" x14ac:dyDescent="0.35">
      <c r="A29" s="4" t="s">
        <v>35</v>
      </c>
      <c r="B29" s="15">
        <v>6445</v>
      </c>
      <c r="C29" s="15">
        <v>228647872</v>
      </c>
      <c r="D29" s="15">
        <v>6903</v>
      </c>
      <c r="E29" s="15">
        <v>241168296</v>
      </c>
      <c r="F29" s="15">
        <v>6596</v>
      </c>
      <c r="G29" s="15">
        <v>236374738</v>
      </c>
      <c r="H29" s="15">
        <f t="shared" si="0"/>
        <v>19944</v>
      </c>
      <c r="I29" s="15">
        <v>706190906</v>
      </c>
      <c r="J29" s="15">
        <f t="shared" si="1"/>
        <v>7760339.6263736263</v>
      </c>
    </row>
    <row r="30" spans="1:10" x14ac:dyDescent="0.35">
      <c r="A30" s="4" t="s">
        <v>36</v>
      </c>
      <c r="B30" s="14">
        <v>198</v>
      </c>
      <c r="C30" s="15">
        <v>8134990</v>
      </c>
      <c r="D30" s="14">
        <v>215</v>
      </c>
      <c r="E30" s="15">
        <v>8824560</v>
      </c>
      <c r="F30" s="14">
        <v>201</v>
      </c>
      <c r="G30" s="15">
        <v>8272962</v>
      </c>
      <c r="H30" s="15">
        <f t="shared" si="0"/>
        <v>614</v>
      </c>
      <c r="I30" s="15">
        <v>25232512</v>
      </c>
      <c r="J30" s="15">
        <f t="shared" si="1"/>
        <v>277280.35164835164</v>
      </c>
    </row>
    <row r="31" spans="1:10" x14ac:dyDescent="0.35">
      <c r="A31" s="4" t="s">
        <v>37</v>
      </c>
      <c r="B31" s="15">
        <v>2157</v>
      </c>
      <c r="C31" s="15">
        <v>91960582</v>
      </c>
      <c r="D31" s="15">
        <v>2509</v>
      </c>
      <c r="E31" s="15">
        <v>106791681</v>
      </c>
      <c r="F31" s="15">
        <v>1967</v>
      </c>
      <c r="G31" s="15">
        <v>85701503</v>
      </c>
      <c r="H31" s="15">
        <f t="shared" si="0"/>
        <v>6633</v>
      </c>
      <c r="I31" s="15">
        <v>284453766</v>
      </c>
      <c r="J31" s="15">
        <f t="shared" si="1"/>
        <v>3125865.5604395606</v>
      </c>
    </row>
    <row r="32" spans="1:10" x14ac:dyDescent="0.35">
      <c r="A32" s="4" t="s">
        <v>38</v>
      </c>
      <c r="B32" s="15">
        <v>2539</v>
      </c>
      <c r="C32" s="15">
        <v>93076252</v>
      </c>
      <c r="D32" s="15">
        <v>2202</v>
      </c>
      <c r="E32" s="15">
        <v>83266597</v>
      </c>
      <c r="F32" s="15">
        <v>2344</v>
      </c>
      <c r="G32" s="15">
        <v>88024060</v>
      </c>
      <c r="H32" s="15">
        <f t="shared" si="0"/>
        <v>7085</v>
      </c>
      <c r="I32" s="15">
        <v>264366909</v>
      </c>
      <c r="J32" s="15">
        <f t="shared" si="1"/>
        <v>2905130.8681318681</v>
      </c>
    </row>
    <row r="33" spans="1:10" x14ac:dyDescent="0.35">
      <c r="A33" s="4" t="s">
        <v>39</v>
      </c>
      <c r="B33" s="15">
        <v>1256</v>
      </c>
      <c r="C33" s="15">
        <v>45953587</v>
      </c>
      <c r="D33" s="15">
        <v>1271</v>
      </c>
      <c r="E33" s="15">
        <v>46693497</v>
      </c>
      <c r="F33" s="15">
        <v>1180</v>
      </c>
      <c r="G33" s="15">
        <v>43624938</v>
      </c>
      <c r="H33" s="15">
        <f t="shared" si="0"/>
        <v>3707</v>
      </c>
      <c r="I33" s="15">
        <v>136272022</v>
      </c>
      <c r="J33" s="15">
        <f t="shared" si="1"/>
        <v>1497494.7472527472</v>
      </c>
    </row>
    <row r="34" spans="1:10" x14ac:dyDescent="0.35">
      <c r="A34" s="4" t="s">
        <v>40</v>
      </c>
      <c r="B34" s="14">
        <v>859</v>
      </c>
      <c r="C34" s="15">
        <v>29292572</v>
      </c>
      <c r="D34" s="14">
        <v>935</v>
      </c>
      <c r="E34" s="15">
        <v>32242767</v>
      </c>
      <c r="F34" s="14">
        <v>867</v>
      </c>
      <c r="G34" s="15">
        <v>29739456</v>
      </c>
      <c r="H34" s="15">
        <f t="shared" si="0"/>
        <v>2661</v>
      </c>
      <c r="I34" s="15">
        <v>91274795</v>
      </c>
      <c r="J34" s="15">
        <f t="shared" si="1"/>
        <v>1003019.7252747252</v>
      </c>
    </row>
    <row r="35" spans="1:10" x14ac:dyDescent="0.35">
      <c r="A35" s="4" t="s">
        <v>41</v>
      </c>
      <c r="B35" s="15">
        <v>2531</v>
      </c>
      <c r="C35" s="15">
        <v>87393260</v>
      </c>
      <c r="D35" s="15">
        <v>2676</v>
      </c>
      <c r="E35" s="15">
        <v>92553962</v>
      </c>
      <c r="F35" s="15">
        <v>2365</v>
      </c>
      <c r="G35" s="15">
        <v>81467096</v>
      </c>
      <c r="H35" s="15">
        <f t="shared" si="0"/>
        <v>7572</v>
      </c>
      <c r="I35" s="15">
        <v>261414318</v>
      </c>
      <c r="J35" s="15">
        <f t="shared" si="1"/>
        <v>2872684.8131868131</v>
      </c>
    </row>
    <row r="36" spans="1:10" x14ac:dyDescent="0.35">
      <c r="A36" s="4" t="s">
        <v>42</v>
      </c>
      <c r="B36" s="14">
        <v>785</v>
      </c>
      <c r="C36" s="15">
        <v>34047382</v>
      </c>
      <c r="D36" s="15">
        <v>1030</v>
      </c>
      <c r="E36" s="15">
        <v>44570487</v>
      </c>
      <c r="F36" s="14">
        <v>908</v>
      </c>
      <c r="G36" s="15">
        <v>39892873</v>
      </c>
      <c r="H36" s="15">
        <f t="shared" si="0"/>
        <v>2723</v>
      </c>
      <c r="I36" s="15">
        <v>118510742</v>
      </c>
      <c r="J36" s="15">
        <f t="shared" si="1"/>
        <v>1302315.8461538462</v>
      </c>
    </row>
    <row r="37" spans="1:10" x14ac:dyDescent="0.35">
      <c r="A37" s="4" t="s">
        <v>43</v>
      </c>
      <c r="B37" s="15">
        <v>1470</v>
      </c>
      <c r="C37" s="15">
        <v>57726888</v>
      </c>
      <c r="D37" s="15">
        <v>1570</v>
      </c>
      <c r="E37" s="15">
        <v>60610835</v>
      </c>
      <c r="F37" s="15">
        <v>1574</v>
      </c>
      <c r="G37" s="15">
        <v>62684609</v>
      </c>
      <c r="H37" s="15">
        <f t="shared" si="0"/>
        <v>4614</v>
      </c>
      <c r="I37" s="15">
        <v>181022332</v>
      </c>
      <c r="J37" s="15">
        <f t="shared" si="1"/>
        <v>1989256.3956043955</v>
      </c>
    </row>
    <row r="38" spans="1:10" x14ac:dyDescent="0.35">
      <c r="A38" s="4" t="s">
        <v>44</v>
      </c>
      <c r="B38" s="14">
        <v>125</v>
      </c>
      <c r="C38" s="15">
        <v>5367487</v>
      </c>
      <c r="D38" s="15">
        <v>126</v>
      </c>
      <c r="E38" s="15">
        <v>5221948</v>
      </c>
      <c r="F38" s="14">
        <v>103</v>
      </c>
      <c r="G38" s="15">
        <v>4379582</v>
      </c>
      <c r="H38" s="15">
        <f t="shared" si="0"/>
        <v>354</v>
      </c>
      <c r="I38" s="15">
        <v>14969017</v>
      </c>
      <c r="J38" s="15">
        <f t="shared" si="1"/>
        <v>164494.69230769231</v>
      </c>
    </row>
    <row r="39" spans="1:10" x14ac:dyDescent="0.35">
      <c r="A39" s="4" t="s">
        <v>45</v>
      </c>
      <c r="B39" s="15">
        <v>212</v>
      </c>
      <c r="C39" s="15">
        <v>8471005</v>
      </c>
      <c r="D39" s="14">
        <v>237</v>
      </c>
      <c r="E39" s="15">
        <v>9466627</v>
      </c>
      <c r="F39" s="14">
        <v>142</v>
      </c>
      <c r="G39" s="15">
        <v>5588800</v>
      </c>
      <c r="H39" s="15">
        <f t="shared" si="0"/>
        <v>591</v>
      </c>
      <c r="I39" s="15">
        <v>23526432</v>
      </c>
      <c r="J39" s="15">
        <f t="shared" si="1"/>
        <v>258532.21978021978</v>
      </c>
    </row>
    <row r="40" spans="1:10" x14ac:dyDescent="0.35">
      <c r="A40" s="4" t="s">
        <v>46</v>
      </c>
      <c r="B40" s="14">
        <v>152</v>
      </c>
      <c r="C40" s="15">
        <v>7417896</v>
      </c>
      <c r="D40" s="14">
        <v>100</v>
      </c>
      <c r="E40" s="15">
        <v>4838772</v>
      </c>
      <c r="F40" s="14">
        <v>70</v>
      </c>
      <c r="G40" s="15">
        <v>3580992</v>
      </c>
      <c r="H40" s="15">
        <f t="shared" si="0"/>
        <v>322</v>
      </c>
      <c r="I40" s="15">
        <v>15837660</v>
      </c>
      <c r="J40" s="15">
        <f t="shared" si="1"/>
        <v>174040.21978021978</v>
      </c>
    </row>
    <row r="41" spans="1:10" x14ac:dyDescent="0.35">
      <c r="A41" s="4" t="s">
        <v>47</v>
      </c>
      <c r="B41" s="14">
        <v>1280</v>
      </c>
      <c r="C41" s="15">
        <v>57100136</v>
      </c>
      <c r="D41" s="14">
        <v>1352</v>
      </c>
      <c r="E41" s="15">
        <v>60366001</v>
      </c>
      <c r="F41" s="15">
        <v>1014</v>
      </c>
      <c r="G41" s="15">
        <v>45812128</v>
      </c>
      <c r="H41" s="15">
        <f t="shared" si="0"/>
        <v>3646</v>
      </c>
      <c r="I41" s="15">
        <v>163278265</v>
      </c>
      <c r="J41" s="15">
        <f t="shared" si="1"/>
        <v>1794266.6483516484</v>
      </c>
    </row>
    <row r="42" spans="1:10" s="1" customFormat="1" x14ac:dyDescent="0.35">
      <c r="A42" s="9" t="s">
        <v>7</v>
      </c>
      <c r="B42" s="16">
        <f>SUM(B5:B41)</f>
        <v>41158</v>
      </c>
      <c r="C42" s="16">
        <f t="shared" ref="C42:J42" si="2">SUM(C5:C41)</f>
        <v>1633303940</v>
      </c>
      <c r="D42" s="16">
        <f t="shared" si="2"/>
        <v>43349</v>
      </c>
      <c r="E42" s="16">
        <f t="shared" si="2"/>
        <v>1725078645</v>
      </c>
      <c r="F42" s="16">
        <f t="shared" si="2"/>
        <v>38339</v>
      </c>
      <c r="G42" s="16">
        <f t="shared" si="2"/>
        <v>1527816764</v>
      </c>
      <c r="H42" s="16">
        <f t="shared" si="2"/>
        <v>122846</v>
      </c>
      <c r="I42" s="16">
        <f t="shared" si="2"/>
        <v>4886199349</v>
      </c>
      <c r="J42" s="16">
        <f t="shared" si="2"/>
        <v>53694498.340659358</v>
      </c>
    </row>
    <row r="43" spans="1:10" s="1" customFormat="1" x14ac:dyDescent="0.35">
      <c r="A43" s="11" t="s">
        <v>48</v>
      </c>
      <c r="B43" s="16"/>
      <c r="C43" s="16">
        <f>C42/30</f>
        <v>54443464.666666664</v>
      </c>
      <c r="D43" s="16"/>
      <c r="E43" s="16">
        <f>E42/31</f>
        <v>55647698.225806452</v>
      </c>
      <c r="F43" s="16"/>
      <c r="G43" s="16">
        <f>G42/30</f>
        <v>50927225.466666669</v>
      </c>
      <c r="H43" s="16"/>
      <c r="I43" s="16">
        <f t="shared" ref="I43" si="3">I42/91</f>
        <v>53694498.340659343</v>
      </c>
      <c r="J43" s="13"/>
    </row>
  </sheetData>
  <mergeCells count="6">
    <mergeCell ref="A1:J1"/>
    <mergeCell ref="B3:C3"/>
    <mergeCell ref="D3:E3"/>
    <mergeCell ref="F3:G3"/>
    <mergeCell ref="H3:J3"/>
    <mergeCell ref="A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4"/>
  <sheetViews>
    <sheetView workbookViewId="0">
      <pane ySplit="4" topLeftCell="A5" activePane="bottomLeft" state="frozen"/>
      <selection pane="bottomLeft" activeCell="C43" sqref="C43"/>
    </sheetView>
  </sheetViews>
  <sheetFormatPr defaultRowHeight="14.5" x14ac:dyDescent="0.35"/>
  <cols>
    <col min="1" max="1" width="17.81640625" customWidth="1"/>
    <col min="2" max="2" width="11.1796875" customWidth="1"/>
    <col min="3" max="3" width="17" customWidth="1"/>
    <col min="4" max="4" width="11.1796875" customWidth="1"/>
    <col min="5" max="5" width="17.54296875" customWidth="1"/>
    <col min="6" max="6" width="12.7265625" customWidth="1"/>
    <col min="7" max="7" width="18.26953125" customWidth="1"/>
    <col min="8" max="8" width="14" customWidth="1"/>
    <col min="9" max="9" width="19" customWidth="1"/>
    <col min="10" max="10" width="18" customWidth="1"/>
  </cols>
  <sheetData>
    <row r="1" spans="1:14" s="2" customFormat="1" x14ac:dyDescent="0.35">
      <c r="A1" s="29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3"/>
      <c r="L1" s="23"/>
      <c r="M1" s="23"/>
      <c r="N1" s="23"/>
    </row>
    <row r="2" spans="1:14" ht="15" customHeight="1" x14ac:dyDescent="0.35">
      <c r="A2" s="29" t="s">
        <v>67</v>
      </c>
      <c r="B2" s="29"/>
      <c r="C2" s="29"/>
      <c r="D2" s="29"/>
      <c r="E2" s="29"/>
      <c r="F2" s="29"/>
      <c r="G2" s="29"/>
      <c r="H2" s="29"/>
      <c r="I2" s="29"/>
      <c r="J2" s="29"/>
      <c r="K2" s="23"/>
      <c r="L2" s="23"/>
      <c r="M2" s="23"/>
      <c r="N2" s="23"/>
    </row>
    <row r="3" spans="1:14" x14ac:dyDescent="0.35">
      <c r="A3" s="30" t="s">
        <v>10</v>
      </c>
      <c r="B3" s="29" t="s">
        <v>49</v>
      </c>
      <c r="C3" s="29"/>
      <c r="D3" s="29" t="s">
        <v>52</v>
      </c>
      <c r="E3" s="29"/>
      <c r="F3" s="29" t="s">
        <v>54</v>
      </c>
      <c r="G3" s="29"/>
      <c r="H3" s="29" t="s">
        <v>55</v>
      </c>
      <c r="I3" s="29"/>
      <c r="J3" s="29"/>
    </row>
    <row r="4" spans="1:14" x14ac:dyDescent="0.35">
      <c r="A4" s="31"/>
      <c r="B4" s="13" t="s">
        <v>50</v>
      </c>
      <c r="C4" s="13" t="s">
        <v>51</v>
      </c>
      <c r="D4" s="13" t="s">
        <v>50</v>
      </c>
      <c r="E4" s="13" t="s">
        <v>53</v>
      </c>
      <c r="F4" s="13" t="s">
        <v>50</v>
      </c>
      <c r="G4" s="13" t="s">
        <v>53</v>
      </c>
      <c r="H4" s="13" t="s">
        <v>50</v>
      </c>
      <c r="I4" s="13" t="s">
        <v>56</v>
      </c>
      <c r="J4" s="13" t="s">
        <v>57</v>
      </c>
    </row>
    <row r="5" spans="1:14" x14ac:dyDescent="0.35">
      <c r="A5" s="14" t="s">
        <v>11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f>SUM(B5,D5,F5)</f>
        <v>0</v>
      </c>
      <c r="I5" s="14">
        <f>SUM(C5,E5,G5)</f>
        <v>0</v>
      </c>
      <c r="J5" s="14">
        <f>I5/91</f>
        <v>0</v>
      </c>
    </row>
    <row r="6" spans="1:14" x14ac:dyDescent="0.35">
      <c r="A6" s="14" t="s">
        <v>12</v>
      </c>
      <c r="B6" s="14">
        <v>0</v>
      </c>
      <c r="C6" s="14">
        <v>0</v>
      </c>
      <c r="D6" s="14">
        <v>4</v>
      </c>
      <c r="E6" s="15">
        <v>176000</v>
      </c>
      <c r="F6" s="14">
        <v>4</v>
      </c>
      <c r="G6" s="15">
        <v>165040</v>
      </c>
      <c r="H6" s="14">
        <f t="shared" ref="H6:H41" si="0">SUM(B6,D6,F6)</f>
        <v>8</v>
      </c>
      <c r="I6" s="14">
        <f t="shared" ref="I6:I41" si="1">SUM(C6,E6,G6)</f>
        <v>341040</v>
      </c>
      <c r="J6" s="24">
        <f t="shared" ref="J6:J41" si="2">I6/91</f>
        <v>3747.6923076923076</v>
      </c>
    </row>
    <row r="7" spans="1:14" x14ac:dyDescent="0.35">
      <c r="A7" s="14" t="s">
        <v>13</v>
      </c>
      <c r="B7" s="14">
        <v>2</v>
      </c>
      <c r="C7" s="15">
        <v>80000</v>
      </c>
      <c r="D7" s="14">
        <v>0</v>
      </c>
      <c r="E7" s="14">
        <v>0</v>
      </c>
      <c r="F7" s="14">
        <v>2</v>
      </c>
      <c r="G7" s="15">
        <v>100000</v>
      </c>
      <c r="H7" s="14">
        <f t="shared" si="0"/>
        <v>4</v>
      </c>
      <c r="I7" s="14">
        <f t="shared" si="1"/>
        <v>180000</v>
      </c>
      <c r="J7" s="24">
        <f t="shared" si="2"/>
        <v>1978.0219780219779</v>
      </c>
    </row>
    <row r="8" spans="1:14" x14ac:dyDescent="0.35">
      <c r="A8" s="14" t="s">
        <v>14</v>
      </c>
      <c r="B8" s="14">
        <v>0</v>
      </c>
      <c r="C8" s="14">
        <v>0</v>
      </c>
      <c r="D8" s="14">
        <v>0</v>
      </c>
      <c r="E8" s="14">
        <v>0</v>
      </c>
      <c r="F8" s="14">
        <v>1</v>
      </c>
      <c r="G8" s="15">
        <v>45000</v>
      </c>
      <c r="H8" s="14">
        <f t="shared" si="0"/>
        <v>1</v>
      </c>
      <c r="I8" s="14">
        <f t="shared" si="1"/>
        <v>45000</v>
      </c>
      <c r="J8" s="24">
        <f t="shared" si="2"/>
        <v>494.50549450549448</v>
      </c>
    </row>
    <row r="9" spans="1:14" x14ac:dyDescent="0.35">
      <c r="A9" s="14" t="s">
        <v>15</v>
      </c>
      <c r="B9" s="14">
        <v>0</v>
      </c>
      <c r="C9" s="14">
        <v>0</v>
      </c>
      <c r="D9" s="14">
        <v>0</v>
      </c>
      <c r="E9" s="14">
        <v>0</v>
      </c>
      <c r="F9" s="14">
        <v>4</v>
      </c>
      <c r="G9" s="15">
        <v>160000</v>
      </c>
      <c r="H9" s="14">
        <f t="shared" si="0"/>
        <v>4</v>
      </c>
      <c r="I9" s="14">
        <f t="shared" si="1"/>
        <v>160000</v>
      </c>
      <c r="J9" s="24">
        <f t="shared" si="2"/>
        <v>1758.2417582417581</v>
      </c>
    </row>
    <row r="10" spans="1:14" x14ac:dyDescent="0.35">
      <c r="A10" s="14" t="s">
        <v>16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 t="shared" si="0"/>
        <v>0</v>
      </c>
      <c r="I10" s="14">
        <f t="shared" si="1"/>
        <v>0</v>
      </c>
      <c r="J10" s="24">
        <f t="shared" si="2"/>
        <v>0</v>
      </c>
    </row>
    <row r="11" spans="1:14" x14ac:dyDescent="0.35">
      <c r="A11" s="14" t="s">
        <v>17</v>
      </c>
      <c r="B11" s="14">
        <v>0</v>
      </c>
      <c r="C11" s="14">
        <v>0</v>
      </c>
      <c r="D11" s="14">
        <v>2</v>
      </c>
      <c r="E11" s="15">
        <v>80000</v>
      </c>
      <c r="F11" s="14">
        <v>1</v>
      </c>
      <c r="G11" s="15">
        <v>40000</v>
      </c>
      <c r="H11" s="14">
        <f t="shared" si="0"/>
        <v>3</v>
      </c>
      <c r="I11" s="14">
        <f t="shared" si="1"/>
        <v>120000</v>
      </c>
      <c r="J11" s="24">
        <f t="shared" si="2"/>
        <v>1318.6813186813188</v>
      </c>
    </row>
    <row r="12" spans="1:14" x14ac:dyDescent="0.35">
      <c r="A12" s="14" t="s">
        <v>18</v>
      </c>
      <c r="B12" s="14">
        <v>1</v>
      </c>
      <c r="C12" s="15">
        <v>40000</v>
      </c>
      <c r="D12" s="14">
        <v>8</v>
      </c>
      <c r="E12" s="15">
        <v>346000</v>
      </c>
      <c r="F12" s="14">
        <v>6</v>
      </c>
      <c r="G12" s="15">
        <v>259000</v>
      </c>
      <c r="H12" s="14">
        <f t="shared" si="0"/>
        <v>15</v>
      </c>
      <c r="I12" s="14">
        <f t="shared" si="1"/>
        <v>645000</v>
      </c>
      <c r="J12" s="24">
        <f t="shared" si="2"/>
        <v>7087.9120879120883</v>
      </c>
    </row>
    <row r="13" spans="1:14" x14ac:dyDescent="0.35">
      <c r="A13" s="14" t="s">
        <v>19</v>
      </c>
      <c r="B13" s="14">
        <v>1</v>
      </c>
      <c r="C13" s="15">
        <v>60000</v>
      </c>
      <c r="D13" s="14">
        <v>5</v>
      </c>
      <c r="E13" s="15">
        <v>249000</v>
      </c>
      <c r="F13" s="14">
        <v>4</v>
      </c>
      <c r="G13" s="15">
        <v>222000</v>
      </c>
      <c r="H13" s="14">
        <f t="shared" si="0"/>
        <v>10</v>
      </c>
      <c r="I13" s="14">
        <f t="shared" si="1"/>
        <v>531000</v>
      </c>
      <c r="J13" s="24">
        <f t="shared" si="2"/>
        <v>5835.1648351648355</v>
      </c>
    </row>
    <row r="14" spans="1:14" x14ac:dyDescent="0.35">
      <c r="A14" s="14" t="s">
        <v>20</v>
      </c>
      <c r="B14" s="14">
        <v>3</v>
      </c>
      <c r="C14" s="15">
        <v>141000</v>
      </c>
      <c r="D14" s="14">
        <v>5</v>
      </c>
      <c r="E14" s="15">
        <v>175000</v>
      </c>
      <c r="F14" s="14">
        <v>10</v>
      </c>
      <c r="G14" s="15">
        <v>180001</v>
      </c>
      <c r="H14" s="14">
        <f t="shared" si="0"/>
        <v>18</v>
      </c>
      <c r="I14" s="14">
        <f t="shared" si="1"/>
        <v>496001</v>
      </c>
      <c r="J14" s="24">
        <f t="shared" si="2"/>
        <v>5450.5604395604396</v>
      </c>
    </row>
    <row r="15" spans="1:14" x14ac:dyDescent="0.35">
      <c r="A15" s="14" t="s">
        <v>21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f t="shared" si="0"/>
        <v>0</v>
      </c>
      <c r="I15" s="14">
        <f t="shared" si="1"/>
        <v>0</v>
      </c>
      <c r="J15" s="24">
        <f t="shared" si="2"/>
        <v>0</v>
      </c>
    </row>
    <row r="16" spans="1:14" x14ac:dyDescent="0.35">
      <c r="A16" s="14" t="s">
        <v>22</v>
      </c>
      <c r="B16" s="14">
        <v>0</v>
      </c>
      <c r="C16" s="14">
        <v>0</v>
      </c>
      <c r="D16" s="14">
        <v>1</v>
      </c>
      <c r="E16" s="15">
        <v>40000</v>
      </c>
      <c r="F16" s="14">
        <v>0</v>
      </c>
      <c r="G16" s="14">
        <v>0</v>
      </c>
      <c r="H16" s="14">
        <f t="shared" si="0"/>
        <v>1</v>
      </c>
      <c r="I16" s="14">
        <f t="shared" si="1"/>
        <v>40000</v>
      </c>
      <c r="J16" s="24">
        <f t="shared" si="2"/>
        <v>439.56043956043953</v>
      </c>
    </row>
    <row r="17" spans="1:10" x14ac:dyDescent="0.35">
      <c r="A17" s="14" t="s">
        <v>23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f t="shared" si="0"/>
        <v>0</v>
      </c>
      <c r="I17" s="14">
        <f t="shared" si="1"/>
        <v>0</v>
      </c>
      <c r="J17" s="14">
        <f t="shared" si="2"/>
        <v>0</v>
      </c>
    </row>
    <row r="18" spans="1:10" x14ac:dyDescent="0.35">
      <c r="A18" s="14" t="s">
        <v>24</v>
      </c>
      <c r="B18" s="14">
        <v>1</v>
      </c>
      <c r="C18" s="15">
        <v>33000</v>
      </c>
      <c r="D18" s="14">
        <v>8</v>
      </c>
      <c r="E18" s="15">
        <v>326000</v>
      </c>
      <c r="F18" s="14">
        <v>14</v>
      </c>
      <c r="G18" s="15">
        <v>600000</v>
      </c>
      <c r="H18" s="14">
        <f t="shared" si="0"/>
        <v>23</v>
      </c>
      <c r="I18" s="14">
        <f t="shared" si="1"/>
        <v>959000</v>
      </c>
      <c r="J18" s="24">
        <f t="shared" si="2"/>
        <v>10538.461538461539</v>
      </c>
    </row>
    <row r="19" spans="1:10" x14ac:dyDescent="0.35">
      <c r="A19" s="14" t="s">
        <v>25</v>
      </c>
      <c r="B19" s="14">
        <v>221</v>
      </c>
      <c r="C19" s="15">
        <v>9184852</v>
      </c>
      <c r="D19" s="14">
        <v>154</v>
      </c>
      <c r="E19" s="15">
        <v>6422963</v>
      </c>
      <c r="F19" s="14">
        <v>267</v>
      </c>
      <c r="G19" s="15">
        <v>11239801</v>
      </c>
      <c r="H19" s="14">
        <f t="shared" si="0"/>
        <v>642</v>
      </c>
      <c r="I19" s="14">
        <f t="shared" si="1"/>
        <v>26847616</v>
      </c>
      <c r="J19" s="24">
        <f t="shared" si="2"/>
        <v>295028.74725274724</v>
      </c>
    </row>
    <row r="20" spans="1:10" x14ac:dyDescent="0.35">
      <c r="A20" s="14" t="s">
        <v>26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f t="shared" si="0"/>
        <v>0</v>
      </c>
      <c r="I20" s="14">
        <f t="shared" si="1"/>
        <v>0</v>
      </c>
      <c r="J20" s="14">
        <f t="shared" si="2"/>
        <v>0</v>
      </c>
    </row>
    <row r="21" spans="1:10" x14ac:dyDescent="0.35">
      <c r="A21" s="14" t="s">
        <v>27</v>
      </c>
      <c r="B21" s="14">
        <v>0</v>
      </c>
      <c r="C21" s="14">
        <v>0</v>
      </c>
      <c r="D21" s="14">
        <v>0</v>
      </c>
      <c r="E21" s="14">
        <v>0</v>
      </c>
      <c r="F21" s="14">
        <v>3</v>
      </c>
      <c r="G21" s="15">
        <v>130000</v>
      </c>
      <c r="H21" s="14">
        <f t="shared" si="0"/>
        <v>3</v>
      </c>
      <c r="I21" s="14">
        <f t="shared" si="1"/>
        <v>130000</v>
      </c>
      <c r="J21" s="24">
        <f t="shared" si="2"/>
        <v>1428.5714285714287</v>
      </c>
    </row>
    <row r="22" spans="1:10" x14ac:dyDescent="0.35">
      <c r="A22" s="14" t="s">
        <v>28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5">
        <v>0</v>
      </c>
      <c r="H22" s="14">
        <f t="shared" si="0"/>
        <v>0</v>
      </c>
      <c r="I22" s="14">
        <f t="shared" si="1"/>
        <v>0</v>
      </c>
      <c r="J22" s="14">
        <f t="shared" si="2"/>
        <v>0</v>
      </c>
    </row>
    <row r="23" spans="1:10" x14ac:dyDescent="0.35">
      <c r="A23" s="14" t="s">
        <v>29</v>
      </c>
      <c r="B23" s="14">
        <v>5</v>
      </c>
      <c r="C23" s="15">
        <v>208000</v>
      </c>
      <c r="D23" s="14">
        <v>10</v>
      </c>
      <c r="E23" s="15">
        <v>409000</v>
      </c>
      <c r="F23" s="14">
        <v>7</v>
      </c>
      <c r="G23" s="15">
        <v>259000</v>
      </c>
      <c r="H23" s="14">
        <f t="shared" si="0"/>
        <v>22</v>
      </c>
      <c r="I23" s="14">
        <f t="shared" si="1"/>
        <v>876000</v>
      </c>
      <c r="J23" s="24">
        <f t="shared" si="2"/>
        <v>9626.3736263736264</v>
      </c>
    </row>
    <row r="24" spans="1:10" x14ac:dyDescent="0.35">
      <c r="A24" s="14" t="s">
        <v>30</v>
      </c>
      <c r="B24" s="14">
        <v>20</v>
      </c>
      <c r="C24" s="15">
        <v>843995</v>
      </c>
      <c r="D24" s="14">
        <v>45</v>
      </c>
      <c r="E24" s="15">
        <v>1843981</v>
      </c>
      <c r="F24" s="14">
        <v>58</v>
      </c>
      <c r="G24" s="15">
        <v>2459931</v>
      </c>
      <c r="H24" s="14">
        <f t="shared" si="0"/>
        <v>123</v>
      </c>
      <c r="I24" s="14">
        <f t="shared" si="1"/>
        <v>5147907</v>
      </c>
      <c r="J24" s="24">
        <f t="shared" si="2"/>
        <v>56570.406593406595</v>
      </c>
    </row>
    <row r="25" spans="1:10" x14ac:dyDescent="0.35">
      <c r="A25" s="14" t="s">
        <v>31</v>
      </c>
      <c r="B25" s="14">
        <v>0</v>
      </c>
      <c r="C25" s="14">
        <v>0</v>
      </c>
      <c r="D25" s="14">
        <v>0</v>
      </c>
      <c r="E25" s="14">
        <v>0</v>
      </c>
      <c r="F25" s="14">
        <v>2</v>
      </c>
      <c r="G25" s="15">
        <v>69000</v>
      </c>
      <c r="H25" s="14">
        <f t="shared" si="0"/>
        <v>2</v>
      </c>
      <c r="I25" s="14">
        <f t="shared" si="1"/>
        <v>69000</v>
      </c>
      <c r="J25" s="24">
        <f t="shared" si="2"/>
        <v>758.24175824175825</v>
      </c>
    </row>
    <row r="26" spans="1:10" x14ac:dyDescent="0.35">
      <c r="A26" s="14" t="s">
        <v>32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f t="shared" si="0"/>
        <v>0</v>
      </c>
      <c r="I26" s="14">
        <f t="shared" si="1"/>
        <v>0</v>
      </c>
      <c r="J26" s="14">
        <f t="shared" si="2"/>
        <v>0</v>
      </c>
    </row>
    <row r="27" spans="1:10" x14ac:dyDescent="0.35">
      <c r="A27" s="14" t="s">
        <v>33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f t="shared" si="0"/>
        <v>0</v>
      </c>
      <c r="I27" s="14">
        <f t="shared" si="1"/>
        <v>0</v>
      </c>
      <c r="J27" s="14">
        <f t="shared" si="2"/>
        <v>0</v>
      </c>
    </row>
    <row r="28" spans="1:10" x14ac:dyDescent="0.35">
      <c r="A28" s="14" t="s">
        <v>34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5">
        <v>0</v>
      </c>
      <c r="H28" s="14">
        <f t="shared" si="0"/>
        <v>0</v>
      </c>
      <c r="I28" s="14">
        <f t="shared" si="1"/>
        <v>0</v>
      </c>
      <c r="J28" s="14">
        <f t="shared" si="2"/>
        <v>0</v>
      </c>
    </row>
    <row r="29" spans="1:10" x14ac:dyDescent="0.35">
      <c r="A29" s="14" t="s">
        <v>35</v>
      </c>
      <c r="B29" s="14">
        <v>923</v>
      </c>
      <c r="C29" s="15">
        <v>34571303</v>
      </c>
      <c r="D29" s="15">
        <v>1299</v>
      </c>
      <c r="E29" s="15">
        <v>47755632</v>
      </c>
      <c r="F29" s="15">
        <v>1392</v>
      </c>
      <c r="G29" s="15">
        <v>52227573</v>
      </c>
      <c r="H29" s="14">
        <f t="shared" si="0"/>
        <v>3614</v>
      </c>
      <c r="I29" s="14">
        <f t="shared" si="1"/>
        <v>134554508</v>
      </c>
      <c r="J29" s="24">
        <f t="shared" si="2"/>
        <v>1478620.9670329671</v>
      </c>
    </row>
    <row r="30" spans="1:10" x14ac:dyDescent="0.35">
      <c r="A30" s="14" t="s">
        <v>36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f t="shared" si="0"/>
        <v>0</v>
      </c>
      <c r="I30" s="14">
        <f t="shared" si="1"/>
        <v>0</v>
      </c>
      <c r="J30" s="14">
        <f t="shared" si="2"/>
        <v>0</v>
      </c>
    </row>
    <row r="31" spans="1:10" x14ac:dyDescent="0.35">
      <c r="A31" s="14" t="s">
        <v>37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f t="shared" si="0"/>
        <v>0</v>
      </c>
      <c r="I31" s="14">
        <f t="shared" si="1"/>
        <v>0</v>
      </c>
      <c r="J31" s="14">
        <f t="shared" si="2"/>
        <v>0</v>
      </c>
    </row>
    <row r="32" spans="1:10" x14ac:dyDescent="0.35">
      <c r="A32" s="14" t="s">
        <v>38</v>
      </c>
      <c r="B32" s="14">
        <v>0</v>
      </c>
      <c r="C32" s="14">
        <v>0</v>
      </c>
      <c r="D32" s="14">
        <v>13</v>
      </c>
      <c r="E32" s="15">
        <v>289200</v>
      </c>
      <c r="F32" s="14">
        <v>0</v>
      </c>
      <c r="G32" s="14">
        <v>0</v>
      </c>
      <c r="H32" s="14">
        <f t="shared" si="0"/>
        <v>13</v>
      </c>
      <c r="I32" s="14">
        <f t="shared" si="1"/>
        <v>289200</v>
      </c>
      <c r="J32" s="24">
        <f t="shared" si="2"/>
        <v>3178.0219780219782</v>
      </c>
    </row>
    <row r="33" spans="1:10" x14ac:dyDescent="0.35">
      <c r="A33" s="14" t="s">
        <v>39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f t="shared" si="0"/>
        <v>0</v>
      </c>
      <c r="I33" s="14">
        <f t="shared" si="1"/>
        <v>0</v>
      </c>
      <c r="J33" s="14">
        <f t="shared" si="2"/>
        <v>0</v>
      </c>
    </row>
    <row r="34" spans="1:10" x14ac:dyDescent="0.35">
      <c r="A34" s="14" t="s">
        <v>40</v>
      </c>
      <c r="B34" s="14">
        <v>1</v>
      </c>
      <c r="C34" s="15">
        <v>66000</v>
      </c>
      <c r="D34" s="14">
        <v>3</v>
      </c>
      <c r="E34" s="15">
        <v>152000</v>
      </c>
      <c r="F34" s="14">
        <v>0</v>
      </c>
      <c r="G34" s="14">
        <v>0</v>
      </c>
      <c r="H34" s="14">
        <f t="shared" si="0"/>
        <v>4</v>
      </c>
      <c r="I34" s="14">
        <f t="shared" si="1"/>
        <v>218000</v>
      </c>
      <c r="J34" s="24">
        <f t="shared" si="2"/>
        <v>2395.6043956043954</v>
      </c>
    </row>
    <row r="35" spans="1:10" x14ac:dyDescent="0.35">
      <c r="A35" s="14" t="s">
        <v>41</v>
      </c>
      <c r="B35" s="14">
        <v>0</v>
      </c>
      <c r="C35" s="14">
        <v>0</v>
      </c>
      <c r="D35" s="14">
        <v>4</v>
      </c>
      <c r="E35" s="15">
        <v>139000</v>
      </c>
      <c r="F35" s="14">
        <v>0</v>
      </c>
      <c r="G35" s="14">
        <v>0</v>
      </c>
      <c r="H35" s="14">
        <f t="shared" si="0"/>
        <v>4</v>
      </c>
      <c r="I35" s="14">
        <f t="shared" si="1"/>
        <v>139000</v>
      </c>
      <c r="J35" s="24">
        <f t="shared" si="2"/>
        <v>1527.4725274725274</v>
      </c>
    </row>
    <row r="36" spans="1:10" x14ac:dyDescent="0.35">
      <c r="A36" s="14" t="s">
        <v>42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f t="shared" si="0"/>
        <v>0</v>
      </c>
      <c r="I36" s="14">
        <f t="shared" si="1"/>
        <v>0</v>
      </c>
      <c r="J36" s="14">
        <f t="shared" si="2"/>
        <v>0</v>
      </c>
    </row>
    <row r="37" spans="1:10" x14ac:dyDescent="0.35">
      <c r="A37" s="14" t="s">
        <v>43</v>
      </c>
      <c r="B37" s="14">
        <v>17</v>
      </c>
      <c r="C37" s="15">
        <v>677989</v>
      </c>
      <c r="D37" s="14">
        <v>48</v>
      </c>
      <c r="E37" s="15">
        <v>1978000</v>
      </c>
      <c r="F37" s="15">
        <v>60</v>
      </c>
      <c r="G37" s="15">
        <v>2412965</v>
      </c>
      <c r="H37" s="14">
        <f t="shared" si="0"/>
        <v>125</v>
      </c>
      <c r="I37" s="14">
        <f t="shared" si="1"/>
        <v>5068954</v>
      </c>
      <c r="J37" s="24">
        <f t="shared" si="2"/>
        <v>55702.791208791212</v>
      </c>
    </row>
    <row r="38" spans="1:10" x14ac:dyDescent="0.35">
      <c r="A38" s="14" t="s">
        <v>44</v>
      </c>
      <c r="B38" s="14">
        <v>0</v>
      </c>
      <c r="C38" s="14">
        <v>0</v>
      </c>
      <c r="D38" s="14">
        <v>1</v>
      </c>
      <c r="E38" s="15">
        <v>40000</v>
      </c>
      <c r="F38" s="15">
        <v>2</v>
      </c>
      <c r="G38" s="15">
        <v>86000</v>
      </c>
      <c r="H38" s="14">
        <f t="shared" si="0"/>
        <v>3</v>
      </c>
      <c r="I38" s="14">
        <f t="shared" si="1"/>
        <v>126000</v>
      </c>
      <c r="J38" s="24">
        <f t="shared" si="2"/>
        <v>1384.6153846153845</v>
      </c>
    </row>
    <row r="39" spans="1:10" x14ac:dyDescent="0.35">
      <c r="A39" s="14" t="s">
        <v>45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f t="shared" si="0"/>
        <v>0</v>
      </c>
      <c r="I39" s="14">
        <f t="shared" si="1"/>
        <v>0</v>
      </c>
      <c r="J39" s="14">
        <f t="shared" si="2"/>
        <v>0</v>
      </c>
    </row>
    <row r="40" spans="1:10" x14ac:dyDescent="0.35">
      <c r="A40" s="14" t="s">
        <v>46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f t="shared" si="0"/>
        <v>0</v>
      </c>
      <c r="I40" s="14">
        <f t="shared" si="1"/>
        <v>0</v>
      </c>
      <c r="J40" s="14">
        <f t="shared" si="2"/>
        <v>0</v>
      </c>
    </row>
    <row r="41" spans="1:10" x14ac:dyDescent="0.35">
      <c r="A41" s="14" t="s">
        <v>47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5">
        <v>0</v>
      </c>
      <c r="H41" s="14">
        <f t="shared" si="0"/>
        <v>0</v>
      </c>
      <c r="I41" s="14">
        <f t="shared" si="1"/>
        <v>0</v>
      </c>
      <c r="J41" s="14">
        <f t="shared" si="2"/>
        <v>0</v>
      </c>
    </row>
    <row r="42" spans="1:10" s="1" customFormat="1" x14ac:dyDescent="0.35">
      <c r="A42" s="13" t="s">
        <v>7</v>
      </c>
      <c r="B42" s="16">
        <f>SUM(B5:B41)</f>
        <v>1195</v>
      </c>
      <c r="C42" s="16">
        <f t="shared" ref="C42:G42" si="3">SUM(C5:C41)</f>
        <v>45906139</v>
      </c>
      <c r="D42" s="16">
        <f t="shared" si="3"/>
        <v>1610</v>
      </c>
      <c r="E42" s="16">
        <f t="shared" si="3"/>
        <v>60421776</v>
      </c>
      <c r="F42" s="16">
        <f t="shared" si="3"/>
        <v>1837</v>
      </c>
      <c r="G42" s="16">
        <f t="shared" si="3"/>
        <v>70655311</v>
      </c>
      <c r="H42" s="20">
        <f>SUM(H5:H41)</f>
        <v>4642</v>
      </c>
      <c r="I42" s="20">
        <f>SUM(I5:I41)</f>
        <v>176983226</v>
      </c>
      <c r="J42" s="20">
        <f>SUM(J5:J41)</f>
        <v>1944870.6153846157</v>
      </c>
    </row>
    <row r="43" spans="1:10" s="1" customFormat="1" x14ac:dyDescent="0.35">
      <c r="A43" s="13" t="s">
        <v>48</v>
      </c>
      <c r="B43" s="13"/>
      <c r="C43" s="16">
        <f>C42/30</f>
        <v>1530204.6333333333</v>
      </c>
      <c r="D43" s="13"/>
      <c r="E43" s="16">
        <f>E42/31</f>
        <v>1949089.5483870967</v>
      </c>
      <c r="F43" s="16"/>
      <c r="G43" s="16">
        <f>G42/30</f>
        <v>2355177.0333333332</v>
      </c>
      <c r="H43" s="20"/>
      <c r="I43" s="20">
        <f>I42/91</f>
        <v>1944870.6153846155</v>
      </c>
      <c r="J43" s="20"/>
    </row>
    <row r="44" spans="1:10" x14ac:dyDescent="0.35">
      <c r="A44" s="7"/>
      <c r="B44" s="7"/>
      <c r="C44" s="7"/>
      <c r="D44" s="7"/>
      <c r="E44" s="7"/>
      <c r="F44" s="7"/>
      <c r="G44" s="7"/>
      <c r="H44" s="7"/>
      <c r="I44" s="7"/>
      <c r="J44" s="7"/>
    </row>
  </sheetData>
  <mergeCells count="7">
    <mergeCell ref="A1:J1"/>
    <mergeCell ref="A3:A4"/>
    <mergeCell ref="B3:C3"/>
    <mergeCell ref="D3:E3"/>
    <mergeCell ref="F3:G3"/>
    <mergeCell ref="H3:J3"/>
    <mergeCell ref="A2:J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42"/>
  <sheetViews>
    <sheetView topLeftCell="B1" workbookViewId="0">
      <pane ySplit="3" topLeftCell="A4" activePane="bottomLeft" state="frozen"/>
      <selection pane="bottomLeft" activeCell="K3" sqref="K3:L3"/>
    </sheetView>
  </sheetViews>
  <sheetFormatPr defaultColWidth="9.1796875" defaultRowHeight="13" x14ac:dyDescent="0.3"/>
  <cols>
    <col min="1" max="1" width="14.7265625" style="7" customWidth="1"/>
    <col min="2" max="2" width="14.81640625" style="7" bestFit="1" customWidth="1"/>
    <col min="3" max="3" width="16.7265625" style="7" customWidth="1"/>
    <col min="4" max="4" width="10.453125" style="7" customWidth="1"/>
    <col min="5" max="5" width="14.81640625" style="7" bestFit="1" customWidth="1"/>
    <col min="6" max="6" width="15.26953125" style="7" customWidth="1"/>
    <col min="7" max="7" width="9.7265625" style="7" customWidth="1"/>
    <col min="8" max="8" width="14.81640625" style="7" bestFit="1" customWidth="1"/>
    <col min="9" max="9" width="17.453125" style="7" customWidth="1"/>
    <col min="10" max="10" width="11.26953125" style="7" customWidth="1"/>
    <col min="11" max="11" width="14" style="7" customWidth="1"/>
    <col min="12" max="12" width="14.26953125" style="7" customWidth="1"/>
    <col min="13" max="13" width="12.1796875" style="7" customWidth="1"/>
    <col min="14" max="16384" width="9.1796875" style="7"/>
  </cols>
  <sheetData>
    <row r="1" spans="1:17" s="21" customFormat="1" x14ac:dyDescent="0.3">
      <c r="A1" s="36" t="s">
        <v>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x14ac:dyDescent="0.3">
      <c r="A2" s="25"/>
      <c r="B2" s="31" t="s">
        <v>61</v>
      </c>
      <c r="C2" s="31"/>
      <c r="D2" s="31"/>
      <c r="E2" s="31" t="s">
        <v>62</v>
      </c>
      <c r="F2" s="31"/>
      <c r="G2" s="31"/>
      <c r="H2" s="31" t="s">
        <v>63</v>
      </c>
      <c r="I2" s="31"/>
      <c r="J2" s="31"/>
      <c r="K2" s="31" t="s">
        <v>64</v>
      </c>
      <c r="L2" s="31"/>
      <c r="M2" s="31"/>
    </row>
    <row r="3" spans="1:17" x14ac:dyDescent="0.3">
      <c r="A3" s="3" t="s">
        <v>10</v>
      </c>
      <c r="B3" s="13" t="s">
        <v>69</v>
      </c>
      <c r="C3" s="13" t="s">
        <v>70</v>
      </c>
      <c r="D3" s="13" t="s">
        <v>60</v>
      </c>
      <c r="E3" s="13" t="s">
        <v>69</v>
      </c>
      <c r="F3" s="13" t="s">
        <v>70</v>
      </c>
      <c r="G3" s="13" t="s">
        <v>60</v>
      </c>
      <c r="H3" s="13" t="s">
        <v>69</v>
      </c>
      <c r="I3" s="13" t="s">
        <v>70</v>
      </c>
      <c r="J3" s="13" t="s">
        <v>60</v>
      </c>
      <c r="K3" s="13" t="s">
        <v>69</v>
      </c>
      <c r="L3" s="13" t="s">
        <v>70</v>
      </c>
      <c r="M3" s="13" t="s">
        <v>60</v>
      </c>
    </row>
    <row r="4" spans="1:17" x14ac:dyDescent="0.3">
      <c r="A4" s="14" t="s">
        <v>11</v>
      </c>
      <c r="B4" s="15">
        <v>2744</v>
      </c>
      <c r="C4" s="15">
        <v>111562982</v>
      </c>
      <c r="D4" s="19">
        <f>C4/$C$41*100</f>
        <v>2.2832261647865897</v>
      </c>
      <c r="E4" s="14">
        <v>394</v>
      </c>
      <c r="F4" s="15">
        <v>12342905</v>
      </c>
      <c r="G4" s="19">
        <f>F4/$F$41*100</f>
        <v>1.0562224322743026</v>
      </c>
      <c r="H4" s="14">
        <v>191</v>
      </c>
      <c r="I4" s="15">
        <v>6502224</v>
      </c>
      <c r="J4" s="19">
        <f>I4/$I$41*100</f>
        <v>3.8514335401262341</v>
      </c>
      <c r="K4" s="14">
        <v>0</v>
      </c>
      <c r="L4" s="14">
        <v>0</v>
      </c>
      <c r="M4" s="14">
        <v>0</v>
      </c>
    </row>
    <row r="5" spans="1:17" x14ac:dyDescent="0.3">
      <c r="A5" s="14" t="s">
        <v>12</v>
      </c>
      <c r="B5" s="15">
        <v>3511</v>
      </c>
      <c r="C5" s="15">
        <v>152363294</v>
      </c>
      <c r="D5" s="19">
        <f t="shared" ref="D5:D41" si="0">C5/$C$41*100</f>
        <v>3.1182373685016018</v>
      </c>
      <c r="E5" s="14">
        <v>344</v>
      </c>
      <c r="F5" s="15">
        <v>13696864</v>
      </c>
      <c r="G5" s="19">
        <f t="shared" ref="G5:G41" si="1">F5/$F$41*100</f>
        <v>1.1720850973583881</v>
      </c>
      <c r="H5" s="14">
        <v>52</v>
      </c>
      <c r="I5" s="15">
        <v>1845397</v>
      </c>
      <c r="J5" s="19">
        <f t="shared" ref="J5:J41" si="2">I5/$I$41*100</f>
        <v>1.0930758307693385</v>
      </c>
      <c r="K5" s="14">
        <v>8</v>
      </c>
      <c r="L5" s="15">
        <v>341040</v>
      </c>
      <c r="M5" s="14">
        <v>0.19</v>
      </c>
    </row>
    <row r="6" spans="1:17" x14ac:dyDescent="0.3">
      <c r="A6" s="14" t="s">
        <v>13</v>
      </c>
      <c r="B6" s="15">
        <v>2983</v>
      </c>
      <c r="C6" s="15">
        <v>110203026</v>
      </c>
      <c r="D6" s="19">
        <f t="shared" si="0"/>
        <v>2.2553935713358468</v>
      </c>
      <c r="E6" s="14">
        <v>299</v>
      </c>
      <c r="F6" s="15">
        <v>10016328</v>
      </c>
      <c r="G6" s="19">
        <f t="shared" si="1"/>
        <v>0.85712968888743779</v>
      </c>
      <c r="H6" s="14">
        <v>154</v>
      </c>
      <c r="I6" s="15">
        <v>4620392</v>
      </c>
      <c r="J6" s="19">
        <f t="shared" si="2"/>
        <v>2.7367763271968069</v>
      </c>
      <c r="K6" s="14">
        <v>4</v>
      </c>
      <c r="L6" s="15">
        <v>180000</v>
      </c>
      <c r="M6" s="14">
        <v>0.1</v>
      </c>
    </row>
    <row r="7" spans="1:17" x14ac:dyDescent="0.3">
      <c r="A7" s="14" t="s">
        <v>14</v>
      </c>
      <c r="B7" s="15">
        <v>3090</v>
      </c>
      <c r="C7" s="15">
        <v>135789949</v>
      </c>
      <c r="D7" s="19">
        <f t="shared" si="0"/>
        <v>2.7790505319393182</v>
      </c>
      <c r="E7" s="14">
        <v>242</v>
      </c>
      <c r="F7" s="15">
        <v>8005805</v>
      </c>
      <c r="G7" s="19">
        <f t="shared" si="1"/>
        <v>0.68508271184245295</v>
      </c>
      <c r="H7" s="14">
        <v>85</v>
      </c>
      <c r="I7" s="15">
        <v>2635335</v>
      </c>
      <c r="J7" s="19">
        <f t="shared" si="2"/>
        <v>1.5609763072555742</v>
      </c>
      <c r="K7" s="14">
        <v>1</v>
      </c>
      <c r="L7" s="15">
        <v>45000</v>
      </c>
      <c r="M7" s="14">
        <v>0.03</v>
      </c>
    </row>
    <row r="8" spans="1:17" x14ac:dyDescent="0.3">
      <c r="A8" s="14" t="s">
        <v>15</v>
      </c>
      <c r="B8" s="14">
        <v>365</v>
      </c>
      <c r="C8" s="15">
        <v>16026811</v>
      </c>
      <c r="D8" s="19">
        <f t="shared" si="0"/>
        <v>0.32800157863555068</v>
      </c>
      <c r="E8" s="14">
        <v>199</v>
      </c>
      <c r="F8" s="15">
        <v>8440680</v>
      </c>
      <c r="G8" s="19">
        <f t="shared" si="1"/>
        <v>0.72229637671594005</v>
      </c>
      <c r="H8" s="14">
        <v>10</v>
      </c>
      <c r="I8" s="15">
        <v>475000</v>
      </c>
      <c r="J8" s="19">
        <f t="shared" si="2"/>
        <v>0.28135464597343329</v>
      </c>
      <c r="K8" s="14">
        <v>4</v>
      </c>
      <c r="L8" s="15">
        <v>160000</v>
      </c>
      <c r="M8" s="14">
        <v>0.09</v>
      </c>
    </row>
    <row r="9" spans="1:17" x14ac:dyDescent="0.3">
      <c r="A9" s="14" t="s">
        <v>16</v>
      </c>
      <c r="B9" s="14">
        <v>671</v>
      </c>
      <c r="C9" s="15">
        <v>27232350</v>
      </c>
      <c r="D9" s="19">
        <f t="shared" si="0"/>
        <v>0.55733194769413819</v>
      </c>
      <c r="E9" s="14">
        <v>88</v>
      </c>
      <c r="F9" s="15">
        <v>3532041</v>
      </c>
      <c r="G9" s="19">
        <f t="shared" si="1"/>
        <v>0.30224820947034431</v>
      </c>
      <c r="H9" s="14">
        <v>12</v>
      </c>
      <c r="I9" s="15">
        <v>363011</v>
      </c>
      <c r="J9" s="19">
        <f t="shared" si="2"/>
        <v>0.21502069766202522</v>
      </c>
      <c r="K9" s="14">
        <v>0</v>
      </c>
      <c r="L9" s="14">
        <v>0</v>
      </c>
      <c r="M9" s="14">
        <v>0</v>
      </c>
    </row>
    <row r="10" spans="1:17" x14ac:dyDescent="0.3">
      <c r="A10" s="14" t="s">
        <v>17</v>
      </c>
      <c r="B10" s="15">
        <v>3124</v>
      </c>
      <c r="C10" s="15">
        <v>135334292</v>
      </c>
      <c r="D10" s="19">
        <f t="shared" si="0"/>
        <v>2.7697251449165137</v>
      </c>
      <c r="E10" s="14">
        <v>451</v>
      </c>
      <c r="F10" s="15">
        <v>17410748</v>
      </c>
      <c r="G10" s="19">
        <f t="shared" si="1"/>
        <v>1.4898942024000792</v>
      </c>
      <c r="H10" s="14">
        <v>58</v>
      </c>
      <c r="I10" s="15">
        <v>1990208</v>
      </c>
      <c r="J10" s="19">
        <f t="shared" si="2"/>
        <v>1.1788510889547255</v>
      </c>
      <c r="K10" s="14">
        <v>3</v>
      </c>
      <c r="L10" s="15">
        <v>120000</v>
      </c>
      <c r="M10" s="14">
        <v>7.0000000000000007E-2</v>
      </c>
    </row>
    <row r="11" spans="1:17" x14ac:dyDescent="0.3">
      <c r="A11" s="14" t="s">
        <v>18</v>
      </c>
      <c r="B11" s="15">
        <v>1368</v>
      </c>
      <c r="C11" s="15">
        <v>63856748</v>
      </c>
      <c r="D11" s="19">
        <f t="shared" si="0"/>
        <v>1.3068797124101945</v>
      </c>
      <c r="E11" s="14">
        <v>223</v>
      </c>
      <c r="F11" s="15">
        <v>8924534</v>
      </c>
      <c r="G11" s="19">
        <f t="shared" si="1"/>
        <v>0.7637013335511138</v>
      </c>
      <c r="H11" s="14">
        <v>4</v>
      </c>
      <c r="I11" s="15">
        <v>161000</v>
      </c>
      <c r="J11" s="19">
        <f t="shared" si="2"/>
        <v>9.5364416845732117E-2</v>
      </c>
      <c r="K11" s="14">
        <v>15</v>
      </c>
      <c r="L11" s="15">
        <v>645000</v>
      </c>
      <c r="M11" s="14">
        <v>0.36</v>
      </c>
    </row>
    <row r="12" spans="1:17" x14ac:dyDescent="0.3">
      <c r="A12" s="14" t="s">
        <v>19</v>
      </c>
      <c r="B12" s="15">
        <v>2175</v>
      </c>
      <c r="C12" s="15">
        <v>81409365</v>
      </c>
      <c r="D12" s="19">
        <f t="shared" si="0"/>
        <v>1.6661081381516101</v>
      </c>
      <c r="E12" s="14">
        <v>405</v>
      </c>
      <c r="F12" s="15">
        <v>12936415</v>
      </c>
      <c r="G12" s="19">
        <f t="shared" si="1"/>
        <v>1.1070110088516254</v>
      </c>
      <c r="H12" s="14">
        <v>89</v>
      </c>
      <c r="I12" s="15">
        <v>2644129</v>
      </c>
      <c r="J12" s="19">
        <f t="shared" si="2"/>
        <v>1.5661852183222909</v>
      </c>
      <c r="K12" s="14">
        <v>10</v>
      </c>
      <c r="L12" s="15">
        <v>531000</v>
      </c>
      <c r="M12" s="14">
        <v>0.3</v>
      </c>
    </row>
    <row r="13" spans="1:17" x14ac:dyDescent="0.3">
      <c r="A13" s="14" t="s">
        <v>20</v>
      </c>
      <c r="B13" s="15">
        <v>5439</v>
      </c>
      <c r="C13" s="15">
        <v>195383240</v>
      </c>
      <c r="D13" s="19">
        <f t="shared" si="0"/>
        <v>3.9986751674384049</v>
      </c>
      <c r="E13" s="15">
        <v>2442</v>
      </c>
      <c r="F13" s="15">
        <v>77479122</v>
      </c>
      <c r="G13" s="19">
        <f t="shared" si="1"/>
        <v>6.6301398811152987</v>
      </c>
      <c r="H13" s="15">
        <v>1662</v>
      </c>
      <c r="I13" s="15">
        <v>38927681</v>
      </c>
      <c r="J13" s="19">
        <f t="shared" si="2"/>
        <v>23.057860855414201</v>
      </c>
      <c r="K13" s="14">
        <v>18</v>
      </c>
      <c r="L13" s="15">
        <v>496001</v>
      </c>
      <c r="M13" s="14">
        <v>0.28000000000000003</v>
      </c>
    </row>
    <row r="14" spans="1:17" x14ac:dyDescent="0.3">
      <c r="A14" s="14" t="s">
        <v>21</v>
      </c>
      <c r="B14" s="14">
        <v>660</v>
      </c>
      <c r="C14" s="15">
        <v>27185498</v>
      </c>
      <c r="D14" s="19">
        <f t="shared" si="0"/>
        <v>0.5563730838276939</v>
      </c>
      <c r="E14" s="14">
        <v>111</v>
      </c>
      <c r="F14" s="15">
        <v>3506451</v>
      </c>
      <c r="G14" s="19">
        <f t="shared" si="1"/>
        <v>0.30005839013349456</v>
      </c>
      <c r="H14" s="14">
        <v>18</v>
      </c>
      <c r="I14" s="15">
        <v>507353</v>
      </c>
      <c r="J14" s="19">
        <f t="shared" si="2"/>
        <v>0.30051815515486169</v>
      </c>
      <c r="K14" s="14">
        <v>0</v>
      </c>
      <c r="L14" s="14">
        <v>0</v>
      </c>
      <c r="M14" s="14">
        <v>0</v>
      </c>
    </row>
    <row r="15" spans="1:17" x14ac:dyDescent="0.3">
      <c r="A15" s="14" t="s">
        <v>22</v>
      </c>
      <c r="B15" s="15">
        <v>3684</v>
      </c>
      <c r="C15" s="15">
        <v>139154815</v>
      </c>
      <c r="D15" s="19">
        <f t="shared" si="0"/>
        <v>2.8479152212338441</v>
      </c>
      <c r="E15" s="14">
        <v>933</v>
      </c>
      <c r="F15" s="15">
        <v>31413584</v>
      </c>
      <c r="G15" s="19">
        <f t="shared" si="1"/>
        <v>2.6881623166453208</v>
      </c>
      <c r="H15" s="14">
        <v>207</v>
      </c>
      <c r="I15" s="15">
        <v>3446498</v>
      </c>
      <c r="J15" s="19">
        <f t="shared" si="2"/>
        <v>2.0414488939750437</v>
      </c>
      <c r="K15" s="14">
        <v>1</v>
      </c>
      <c r="L15" s="15">
        <v>40000</v>
      </c>
      <c r="M15" s="14">
        <v>0.02</v>
      </c>
    </row>
    <row r="16" spans="1:17" x14ac:dyDescent="0.3">
      <c r="A16" s="14" t="s">
        <v>23</v>
      </c>
      <c r="B16" s="14">
        <v>529</v>
      </c>
      <c r="C16" s="15">
        <v>19525913</v>
      </c>
      <c r="D16" s="19">
        <f t="shared" si="0"/>
        <v>0.39961351564577763</v>
      </c>
      <c r="E16" s="14">
        <v>69</v>
      </c>
      <c r="F16" s="15">
        <v>2044128</v>
      </c>
      <c r="G16" s="19">
        <f t="shared" si="1"/>
        <v>0.17492266593966377</v>
      </c>
      <c r="H16" s="14">
        <v>4</v>
      </c>
      <c r="I16" s="15">
        <v>146000</v>
      </c>
      <c r="J16" s="19">
        <f t="shared" si="2"/>
        <v>8.647953328867633E-2</v>
      </c>
      <c r="K16" s="14">
        <v>0</v>
      </c>
      <c r="L16" s="14">
        <v>0</v>
      </c>
      <c r="M16" s="14">
        <v>0</v>
      </c>
    </row>
    <row r="17" spans="1:13" x14ac:dyDescent="0.3">
      <c r="A17" s="14" t="s">
        <v>24</v>
      </c>
      <c r="B17" s="15">
        <v>4254</v>
      </c>
      <c r="C17" s="15">
        <v>185883169</v>
      </c>
      <c r="D17" s="19">
        <f t="shared" si="0"/>
        <v>3.8042485728307929</v>
      </c>
      <c r="E17" s="14">
        <v>466</v>
      </c>
      <c r="F17" s="15">
        <v>15329667</v>
      </c>
      <c r="G17" s="19">
        <f t="shared" si="1"/>
        <v>1.3118093483418296</v>
      </c>
      <c r="H17" s="14">
        <v>96</v>
      </c>
      <c r="I17" s="15">
        <v>3274723</v>
      </c>
      <c r="J17" s="19">
        <f t="shared" si="2"/>
        <v>1.9397021691074934</v>
      </c>
      <c r="K17" s="14">
        <v>23</v>
      </c>
      <c r="L17" s="15">
        <v>959000</v>
      </c>
      <c r="M17" s="14">
        <v>0.54</v>
      </c>
    </row>
    <row r="18" spans="1:13" x14ac:dyDescent="0.3">
      <c r="A18" s="14" t="s">
        <v>25</v>
      </c>
      <c r="B18" s="15">
        <v>4508</v>
      </c>
      <c r="C18" s="15">
        <v>186511378</v>
      </c>
      <c r="D18" s="19">
        <f t="shared" si="0"/>
        <v>3.8171053753296222</v>
      </c>
      <c r="E18" s="15">
        <v>1118</v>
      </c>
      <c r="F18" s="15">
        <v>43232921</v>
      </c>
      <c r="G18" s="19">
        <f t="shared" si="1"/>
        <v>3.6995813362367103</v>
      </c>
      <c r="H18" s="14">
        <v>251</v>
      </c>
      <c r="I18" s="15">
        <v>8817701</v>
      </c>
      <c r="J18" s="19">
        <f t="shared" si="2"/>
        <v>5.2229497750622915</v>
      </c>
      <c r="K18" s="14">
        <v>642</v>
      </c>
      <c r="L18" s="15">
        <v>26847616</v>
      </c>
      <c r="M18" s="14">
        <v>15.17</v>
      </c>
    </row>
    <row r="19" spans="1:13" x14ac:dyDescent="0.3">
      <c r="A19" s="14" t="s">
        <v>26</v>
      </c>
      <c r="B19" s="15">
        <v>1756</v>
      </c>
      <c r="C19" s="15">
        <v>79302714</v>
      </c>
      <c r="D19" s="19">
        <f t="shared" si="0"/>
        <v>1.6229938309051992</v>
      </c>
      <c r="E19" s="14">
        <v>230</v>
      </c>
      <c r="F19" s="15">
        <v>9185967</v>
      </c>
      <c r="G19" s="19">
        <f t="shared" si="1"/>
        <v>0.78607300368361244</v>
      </c>
      <c r="H19" s="14">
        <v>64</v>
      </c>
      <c r="I19" s="15">
        <v>2214000</v>
      </c>
      <c r="J19" s="19">
        <f t="shared" si="2"/>
        <v>1.3114088130214343</v>
      </c>
      <c r="K19" s="14">
        <v>0</v>
      </c>
      <c r="L19" s="14">
        <v>0</v>
      </c>
      <c r="M19" s="14">
        <v>0</v>
      </c>
    </row>
    <row r="20" spans="1:13" x14ac:dyDescent="0.3">
      <c r="A20" s="14" t="s">
        <v>27</v>
      </c>
      <c r="B20" s="15">
        <v>2487</v>
      </c>
      <c r="C20" s="15">
        <v>107185453</v>
      </c>
      <c r="D20" s="19">
        <f t="shared" si="0"/>
        <v>2.1936365126391406</v>
      </c>
      <c r="E20" s="14">
        <v>305</v>
      </c>
      <c r="F20" s="15">
        <v>9694111</v>
      </c>
      <c r="G20" s="19">
        <f t="shared" si="1"/>
        <v>0.82955653463727308</v>
      </c>
      <c r="H20" s="14">
        <v>91</v>
      </c>
      <c r="I20" s="15">
        <v>2921881</v>
      </c>
      <c r="J20" s="19">
        <f t="shared" si="2"/>
        <v>1.7307048301715815</v>
      </c>
      <c r="K20" s="14">
        <v>3</v>
      </c>
      <c r="L20" s="15">
        <v>130000</v>
      </c>
      <c r="M20" s="14">
        <v>7.0000000000000007E-2</v>
      </c>
    </row>
    <row r="21" spans="1:13" x14ac:dyDescent="0.3">
      <c r="A21" s="14" t="s">
        <v>28</v>
      </c>
      <c r="B21" s="14">
        <v>316</v>
      </c>
      <c r="C21" s="15">
        <v>14163880</v>
      </c>
      <c r="D21" s="19">
        <f t="shared" si="0"/>
        <v>0.28987519723072191</v>
      </c>
      <c r="E21" s="14">
        <v>28</v>
      </c>
      <c r="F21" s="15">
        <v>1005800</v>
      </c>
      <c r="G21" s="19">
        <f t="shared" si="1"/>
        <v>8.6069569714868052E-2</v>
      </c>
      <c r="H21" s="14">
        <v>1</v>
      </c>
      <c r="I21" s="15">
        <v>33000</v>
      </c>
      <c r="J21" s="19">
        <f t="shared" si="2"/>
        <v>1.9546743825522732E-2</v>
      </c>
      <c r="K21" s="14">
        <v>0</v>
      </c>
      <c r="L21" s="14">
        <v>0</v>
      </c>
      <c r="M21" s="14">
        <v>0</v>
      </c>
    </row>
    <row r="22" spans="1:13" x14ac:dyDescent="0.3">
      <c r="A22" s="14" t="s">
        <v>29</v>
      </c>
      <c r="B22" s="15">
        <v>4268</v>
      </c>
      <c r="C22" s="15">
        <v>180661519</v>
      </c>
      <c r="D22" s="19">
        <f t="shared" si="0"/>
        <v>3.6973833054309138</v>
      </c>
      <c r="E22" s="14">
        <v>976</v>
      </c>
      <c r="F22" s="15">
        <v>39051481</v>
      </c>
      <c r="G22" s="19">
        <f t="shared" si="1"/>
        <v>3.3417619471051352</v>
      </c>
      <c r="H22" s="14">
        <v>226</v>
      </c>
      <c r="I22" s="15">
        <v>7492124</v>
      </c>
      <c r="J22" s="19">
        <f t="shared" si="2"/>
        <v>4.4377766223348685</v>
      </c>
      <c r="K22" s="14">
        <v>22</v>
      </c>
      <c r="L22" s="15">
        <v>876000</v>
      </c>
      <c r="M22" s="14">
        <v>0.49</v>
      </c>
    </row>
    <row r="23" spans="1:13" x14ac:dyDescent="0.3">
      <c r="A23" s="14" t="s">
        <v>30</v>
      </c>
      <c r="B23" s="15">
        <v>9115</v>
      </c>
      <c r="C23" s="15">
        <v>425025122</v>
      </c>
      <c r="D23" s="19">
        <f t="shared" si="0"/>
        <v>8.6984810001046071</v>
      </c>
      <c r="E23" s="15">
        <v>1081</v>
      </c>
      <c r="F23" s="15">
        <v>45714029</v>
      </c>
      <c r="G23" s="19">
        <f t="shared" si="1"/>
        <v>3.9118977987303643</v>
      </c>
      <c r="H23" s="14">
        <v>149</v>
      </c>
      <c r="I23" s="15">
        <v>6365457</v>
      </c>
      <c r="J23" s="19">
        <f t="shared" si="2"/>
        <v>3.7704229488297112</v>
      </c>
      <c r="K23" s="14">
        <v>123</v>
      </c>
      <c r="L23" s="15">
        <v>5147907</v>
      </c>
      <c r="M23" s="14">
        <v>2.91</v>
      </c>
    </row>
    <row r="24" spans="1:13" x14ac:dyDescent="0.3">
      <c r="A24" s="14" t="s">
        <v>31</v>
      </c>
      <c r="B24" s="14">
        <v>681</v>
      </c>
      <c r="C24" s="15">
        <v>29935340</v>
      </c>
      <c r="D24" s="19">
        <f t="shared" si="0"/>
        <v>0.61265081225403761</v>
      </c>
      <c r="E24" s="14">
        <v>149</v>
      </c>
      <c r="F24" s="15">
        <v>5595979</v>
      </c>
      <c r="G24" s="19">
        <f t="shared" si="1"/>
        <v>0.47886608139136772</v>
      </c>
      <c r="H24" s="14">
        <v>31</v>
      </c>
      <c r="I24" s="15">
        <v>1101321</v>
      </c>
      <c r="J24" s="19">
        <f t="shared" si="2"/>
        <v>0.65234058959601582</v>
      </c>
      <c r="K24" s="14">
        <v>2</v>
      </c>
      <c r="L24" s="15">
        <v>69000</v>
      </c>
      <c r="M24" s="14">
        <v>0.04</v>
      </c>
    </row>
    <row r="25" spans="1:13" x14ac:dyDescent="0.3">
      <c r="A25" s="14" t="s">
        <v>32</v>
      </c>
      <c r="B25" s="14">
        <v>595</v>
      </c>
      <c r="C25" s="15">
        <v>24601303</v>
      </c>
      <c r="D25" s="19">
        <f t="shared" si="0"/>
        <v>0.50348545449818483</v>
      </c>
      <c r="E25" s="14">
        <v>162</v>
      </c>
      <c r="F25" s="15">
        <v>5988443</v>
      </c>
      <c r="G25" s="19">
        <f t="shared" si="1"/>
        <v>0.51245049937563492</v>
      </c>
      <c r="H25" s="14">
        <v>7</v>
      </c>
      <c r="I25" s="15">
        <v>149000</v>
      </c>
      <c r="J25" s="19">
        <f t="shared" si="2"/>
        <v>8.8256510000087482E-2</v>
      </c>
      <c r="K25" s="14">
        <v>0</v>
      </c>
      <c r="L25" s="14">
        <v>0</v>
      </c>
      <c r="M25" s="14">
        <v>0</v>
      </c>
    </row>
    <row r="26" spans="1:13" x14ac:dyDescent="0.3">
      <c r="A26" s="14" t="s">
        <v>33</v>
      </c>
      <c r="B26" s="14">
        <v>851</v>
      </c>
      <c r="C26" s="15">
        <v>34986985</v>
      </c>
      <c r="D26" s="19">
        <f t="shared" si="0"/>
        <v>0.71603679058162795</v>
      </c>
      <c r="E26" s="15">
        <v>1061</v>
      </c>
      <c r="F26" s="15">
        <v>43604316</v>
      </c>
      <c r="G26" s="19">
        <f t="shared" si="1"/>
        <v>3.7313628115242956</v>
      </c>
      <c r="H26" s="14">
        <v>20</v>
      </c>
      <c r="I26" s="15">
        <v>695652</v>
      </c>
      <c r="J26" s="19">
        <f t="shared" si="2"/>
        <v>0.41205246774886478</v>
      </c>
      <c r="K26" s="14">
        <v>0</v>
      </c>
      <c r="L26" s="14">
        <v>0</v>
      </c>
      <c r="M26" s="14">
        <v>0</v>
      </c>
    </row>
    <row r="27" spans="1:13" x14ac:dyDescent="0.3">
      <c r="A27" s="14" t="s">
        <v>34</v>
      </c>
      <c r="B27" s="15">
        <v>3206</v>
      </c>
      <c r="C27" s="15">
        <v>116564527</v>
      </c>
      <c r="D27" s="19">
        <f t="shared" si="0"/>
        <v>2.3855868063151346</v>
      </c>
      <c r="E27" s="14">
        <v>889</v>
      </c>
      <c r="F27" s="15">
        <v>27134431</v>
      </c>
      <c r="G27" s="19">
        <f t="shared" si="1"/>
        <v>2.3219813090353716</v>
      </c>
      <c r="H27" s="14">
        <v>29</v>
      </c>
      <c r="I27" s="15">
        <v>1024202</v>
      </c>
      <c r="J27" s="19">
        <f t="shared" si="2"/>
        <v>0.60666103392691006</v>
      </c>
      <c r="K27" s="15">
        <v>0</v>
      </c>
      <c r="L27" s="14">
        <v>0</v>
      </c>
      <c r="M27" s="14">
        <v>0</v>
      </c>
    </row>
    <row r="28" spans="1:13" x14ac:dyDescent="0.3">
      <c r="A28" s="14" t="s">
        <v>35</v>
      </c>
      <c r="B28" s="15">
        <v>19944</v>
      </c>
      <c r="C28" s="15">
        <v>706190906</v>
      </c>
      <c r="D28" s="19">
        <f t="shared" si="0"/>
        <v>14.452764931593052</v>
      </c>
      <c r="E28" s="15">
        <v>12963</v>
      </c>
      <c r="F28" s="15">
        <v>330888493</v>
      </c>
      <c r="G28" s="19">
        <f t="shared" si="1"/>
        <v>28.315202044254455</v>
      </c>
      <c r="H28" s="14">
        <v>532</v>
      </c>
      <c r="I28" s="15">
        <v>13790856</v>
      </c>
      <c r="J28" s="19">
        <f t="shared" si="2"/>
        <v>8.1686766474749426</v>
      </c>
      <c r="K28" s="15">
        <v>3614</v>
      </c>
      <c r="L28" s="15">
        <v>134554508</v>
      </c>
      <c r="M28" s="14">
        <v>76.03</v>
      </c>
    </row>
    <row r="29" spans="1:13" x14ac:dyDescent="0.3">
      <c r="A29" s="14" t="s">
        <v>36</v>
      </c>
      <c r="B29" s="14">
        <v>614</v>
      </c>
      <c r="C29" s="15">
        <v>25232512</v>
      </c>
      <c r="D29" s="19">
        <f t="shared" si="0"/>
        <v>0.51640365441013036</v>
      </c>
      <c r="E29" s="14">
        <v>80</v>
      </c>
      <c r="F29" s="15">
        <v>3164164</v>
      </c>
      <c r="G29" s="19">
        <f t="shared" si="1"/>
        <v>0.27076778085829767</v>
      </c>
      <c r="H29" s="14">
        <v>3</v>
      </c>
      <c r="I29" s="15">
        <v>103620</v>
      </c>
      <c r="J29" s="19">
        <f t="shared" si="2"/>
        <v>6.1376775612141381E-2</v>
      </c>
      <c r="K29" s="14">
        <v>0</v>
      </c>
      <c r="L29" s="14">
        <v>0</v>
      </c>
      <c r="M29" s="14">
        <v>0</v>
      </c>
    </row>
    <row r="30" spans="1:13" x14ac:dyDescent="0.3">
      <c r="A30" s="14" t="s">
        <v>37</v>
      </c>
      <c r="B30" s="15">
        <v>6633</v>
      </c>
      <c r="C30" s="15">
        <v>284453766</v>
      </c>
      <c r="D30" s="19">
        <f t="shared" si="0"/>
        <v>5.8215751278796217</v>
      </c>
      <c r="E30" s="15">
        <v>1180</v>
      </c>
      <c r="F30" s="15">
        <v>47435207</v>
      </c>
      <c r="G30" s="19">
        <f t="shared" si="1"/>
        <v>4.0591845852313551</v>
      </c>
      <c r="H30" s="14">
        <v>114</v>
      </c>
      <c r="I30" s="15">
        <v>4599760</v>
      </c>
      <c r="J30" s="19">
        <f t="shared" si="2"/>
        <v>2.724555466026862</v>
      </c>
      <c r="K30" s="14">
        <v>0</v>
      </c>
      <c r="L30" s="14">
        <v>0</v>
      </c>
      <c r="M30" s="14">
        <v>0</v>
      </c>
    </row>
    <row r="31" spans="1:13" x14ac:dyDescent="0.3">
      <c r="A31" s="14" t="s">
        <v>38</v>
      </c>
      <c r="B31" s="15">
        <v>7085</v>
      </c>
      <c r="C31" s="15">
        <v>264366909</v>
      </c>
      <c r="D31" s="19">
        <f t="shared" si="0"/>
        <v>5.410481442066108</v>
      </c>
      <c r="E31" s="15">
        <v>3566</v>
      </c>
      <c r="F31" s="15">
        <v>112114898</v>
      </c>
      <c r="G31" s="19">
        <f t="shared" si="1"/>
        <v>9.594035622873653</v>
      </c>
      <c r="H31" s="14">
        <v>124</v>
      </c>
      <c r="I31" s="15">
        <v>3193059</v>
      </c>
      <c r="J31" s="19">
        <f t="shared" si="2"/>
        <v>1.8913304937205995</v>
      </c>
      <c r="K31" s="14">
        <v>13</v>
      </c>
      <c r="L31" s="15">
        <v>289200</v>
      </c>
      <c r="M31" s="14">
        <v>0.16</v>
      </c>
    </row>
    <row r="32" spans="1:13" x14ac:dyDescent="0.3">
      <c r="A32" s="14" t="s">
        <v>39</v>
      </c>
      <c r="B32" s="15">
        <v>3707</v>
      </c>
      <c r="C32" s="15">
        <v>136272022</v>
      </c>
      <c r="D32" s="19">
        <f t="shared" si="0"/>
        <v>2.7889165436504175</v>
      </c>
      <c r="E32" s="14">
        <v>343</v>
      </c>
      <c r="F32" s="15">
        <v>12316635</v>
      </c>
      <c r="G32" s="19">
        <f t="shared" si="1"/>
        <v>1.0539744231309247</v>
      </c>
      <c r="H32" s="14">
        <v>62</v>
      </c>
      <c r="I32" s="15">
        <v>2014400</v>
      </c>
      <c r="J32" s="19">
        <f t="shared" si="2"/>
        <v>1.1931806291555451</v>
      </c>
      <c r="K32" s="14">
        <v>0</v>
      </c>
      <c r="L32" s="14">
        <v>0</v>
      </c>
      <c r="M32" s="14">
        <v>0</v>
      </c>
    </row>
    <row r="33" spans="1:13" x14ac:dyDescent="0.3">
      <c r="A33" s="14" t="s">
        <v>40</v>
      </c>
      <c r="B33" s="15">
        <v>2661</v>
      </c>
      <c r="C33" s="15">
        <v>91274795</v>
      </c>
      <c r="D33" s="19">
        <f t="shared" si="0"/>
        <v>1.8680120985788293</v>
      </c>
      <c r="E33" s="14">
        <v>212</v>
      </c>
      <c r="F33" s="15">
        <v>6897025</v>
      </c>
      <c r="G33" s="19">
        <f t="shared" si="1"/>
        <v>0.5902008093683514</v>
      </c>
      <c r="H33" s="14">
        <v>10</v>
      </c>
      <c r="I33" s="15">
        <v>298993</v>
      </c>
      <c r="J33" s="19">
        <f t="shared" si="2"/>
        <v>0.17710119929165205</v>
      </c>
      <c r="K33" s="14">
        <v>4</v>
      </c>
      <c r="L33" s="15">
        <v>218000</v>
      </c>
      <c r="M33" s="14">
        <v>0.12</v>
      </c>
    </row>
    <row r="34" spans="1:13" x14ac:dyDescent="0.3">
      <c r="A34" s="14" t="s">
        <v>41</v>
      </c>
      <c r="B34" s="15">
        <v>7572</v>
      </c>
      <c r="C34" s="15">
        <v>261414318</v>
      </c>
      <c r="D34" s="19">
        <f t="shared" si="0"/>
        <v>5.3500542922691139</v>
      </c>
      <c r="E34" s="15">
        <v>1581</v>
      </c>
      <c r="F34" s="15">
        <v>47951182</v>
      </c>
      <c r="G34" s="19">
        <f t="shared" si="1"/>
        <v>4.1033382402657841</v>
      </c>
      <c r="H34" s="14">
        <v>34</v>
      </c>
      <c r="I34" s="15">
        <v>1166977</v>
      </c>
      <c r="J34" s="19">
        <f t="shared" si="2"/>
        <v>0.6912303172508194</v>
      </c>
      <c r="K34" s="14">
        <v>4</v>
      </c>
      <c r="L34" s="15">
        <v>139000</v>
      </c>
      <c r="M34" s="14">
        <v>0.08</v>
      </c>
    </row>
    <row r="35" spans="1:13" x14ac:dyDescent="0.3">
      <c r="A35" s="14" t="s">
        <v>42</v>
      </c>
      <c r="B35" s="15">
        <v>2723</v>
      </c>
      <c r="C35" s="15">
        <v>118510742</v>
      </c>
      <c r="D35" s="19">
        <f t="shared" si="0"/>
        <v>2.4254176617712941</v>
      </c>
      <c r="E35" s="14">
        <v>261</v>
      </c>
      <c r="F35" s="15">
        <v>10318545</v>
      </c>
      <c r="G35" s="19">
        <f t="shared" si="1"/>
        <v>0.88299137823971274</v>
      </c>
      <c r="H35" s="14">
        <v>29</v>
      </c>
      <c r="I35" s="15">
        <v>1299999</v>
      </c>
      <c r="J35" s="19">
        <f t="shared" si="2"/>
        <v>0.77002264928593112</v>
      </c>
      <c r="K35" s="14">
        <v>0</v>
      </c>
      <c r="L35" s="14">
        <v>0</v>
      </c>
      <c r="M35" s="14">
        <v>0</v>
      </c>
    </row>
    <row r="36" spans="1:13" x14ac:dyDescent="0.3">
      <c r="A36" s="14" t="s">
        <v>43</v>
      </c>
      <c r="B36" s="15">
        <v>4614</v>
      </c>
      <c r="C36" s="15">
        <v>181022332</v>
      </c>
      <c r="D36" s="19">
        <f t="shared" si="0"/>
        <v>3.7047676337038453</v>
      </c>
      <c r="E36" s="15">
        <v>1900</v>
      </c>
      <c r="F36" s="15">
        <v>104624044</v>
      </c>
      <c r="G36" s="19">
        <f t="shared" si="1"/>
        <v>8.9530189390628578</v>
      </c>
      <c r="H36" s="15">
        <v>1273</v>
      </c>
      <c r="I36" s="15">
        <v>42085568</v>
      </c>
      <c r="J36" s="19">
        <f t="shared" si="2"/>
        <v>24.928358074170216</v>
      </c>
      <c r="K36" s="14">
        <v>125</v>
      </c>
      <c r="L36" s="15">
        <v>5068954</v>
      </c>
      <c r="M36" s="14">
        <v>2.86</v>
      </c>
    </row>
    <row r="37" spans="1:13" x14ac:dyDescent="0.3">
      <c r="A37" s="14" t="s">
        <v>44</v>
      </c>
      <c r="B37" s="14">
        <v>354</v>
      </c>
      <c r="C37" s="15">
        <v>14969017</v>
      </c>
      <c r="D37" s="19">
        <f t="shared" si="0"/>
        <v>0.30635297356550811</v>
      </c>
      <c r="E37" s="14">
        <v>581</v>
      </c>
      <c r="F37" s="15">
        <v>19523038</v>
      </c>
      <c r="G37" s="19">
        <f t="shared" si="1"/>
        <v>1.6706497118582404</v>
      </c>
      <c r="H37" s="14">
        <v>9</v>
      </c>
      <c r="I37" s="15">
        <v>311000</v>
      </c>
      <c r="J37" s="19">
        <f t="shared" si="2"/>
        <v>0.18421325241629</v>
      </c>
      <c r="K37" s="14">
        <v>3</v>
      </c>
      <c r="L37" s="15">
        <v>126000</v>
      </c>
      <c r="M37" s="14">
        <v>7.0000000000000007E-2</v>
      </c>
    </row>
    <row r="38" spans="1:13" x14ac:dyDescent="0.3">
      <c r="A38" s="14" t="s">
        <v>45</v>
      </c>
      <c r="B38" s="14">
        <v>591</v>
      </c>
      <c r="C38" s="15">
        <v>23526432</v>
      </c>
      <c r="D38" s="19">
        <f t="shared" si="0"/>
        <v>0.48148735488687899</v>
      </c>
      <c r="E38" s="14">
        <v>47</v>
      </c>
      <c r="F38" s="15">
        <v>1850492</v>
      </c>
      <c r="G38" s="19">
        <f t="shared" si="1"/>
        <v>0.15835260509127622</v>
      </c>
      <c r="H38" s="14">
        <v>4</v>
      </c>
      <c r="I38" s="15">
        <v>147000</v>
      </c>
      <c r="J38" s="19">
        <f t="shared" si="2"/>
        <v>8.7071858859146714E-2</v>
      </c>
      <c r="K38" s="14">
        <v>0</v>
      </c>
      <c r="L38" s="14">
        <v>0</v>
      </c>
      <c r="M38" s="14">
        <v>0</v>
      </c>
    </row>
    <row r="39" spans="1:13" x14ac:dyDescent="0.3">
      <c r="A39" s="14" t="s">
        <v>46</v>
      </c>
      <c r="B39" s="14">
        <v>322</v>
      </c>
      <c r="C39" s="15">
        <v>15837660</v>
      </c>
      <c r="D39" s="19">
        <f t="shared" si="0"/>
        <v>0.32413045127275264</v>
      </c>
      <c r="E39" s="14">
        <v>46</v>
      </c>
      <c r="F39" s="15">
        <v>1851712</v>
      </c>
      <c r="G39" s="19">
        <f t="shared" si="1"/>
        <v>0.15845700445004748</v>
      </c>
      <c r="H39" s="14">
        <v>0</v>
      </c>
      <c r="I39" s="14">
        <v>0</v>
      </c>
      <c r="J39" s="19">
        <f t="shared" si="2"/>
        <v>0</v>
      </c>
      <c r="K39" s="14">
        <v>0</v>
      </c>
      <c r="L39" s="14">
        <v>0</v>
      </c>
      <c r="M39" s="14">
        <v>0</v>
      </c>
    </row>
    <row r="40" spans="1:13" x14ac:dyDescent="0.3">
      <c r="A40" s="14" t="s">
        <v>47</v>
      </c>
      <c r="B40" s="15">
        <v>3646</v>
      </c>
      <c r="C40" s="15">
        <v>163278265</v>
      </c>
      <c r="D40" s="19">
        <f t="shared" si="0"/>
        <v>3.3416210297153803</v>
      </c>
      <c r="E40" s="14">
        <v>372</v>
      </c>
      <c r="F40" s="15">
        <v>14367368</v>
      </c>
      <c r="G40" s="19">
        <f t="shared" si="1"/>
        <v>1.2294623003531164</v>
      </c>
      <c r="H40" s="14">
        <v>37</v>
      </c>
      <c r="I40" s="15">
        <v>1461552</v>
      </c>
      <c r="J40" s="19">
        <f t="shared" si="2"/>
        <v>0.86571462217213335</v>
      </c>
      <c r="K40" s="14">
        <v>0</v>
      </c>
      <c r="L40" s="14">
        <v>0</v>
      </c>
      <c r="M40" s="14">
        <v>0</v>
      </c>
    </row>
    <row r="41" spans="1:13" s="17" customFormat="1" x14ac:dyDescent="0.3">
      <c r="A41" s="13" t="s">
        <v>7</v>
      </c>
      <c r="B41" s="16">
        <f>SUM(B4:B40)</f>
        <v>122846</v>
      </c>
      <c r="C41" s="16">
        <f t="shared" ref="C41:M41" si="3">SUM(C4:C40)</f>
        <v>4886199349</v>
      </c>
      <c r="D41" s="19">
        <f t="shared" si="0"/>
        <v>100</v>
      </c>
      <c r="E41" s="16">
        <f t="shared" si="3"/>
        <v>35797</v>
      </c>
      <c r="F41" s="16">
        <f t="shared" si="3"/>
        <v>1168589553</v>
      </c>
      <c r="G41" s="19">
        <f t="shared" si="1"/>
        <v>100</v>
      </c>
      <c r="H41" s="16">
        <f t="shared" si="3"/>
        <v>5742</v>
      </c>
      <c r="I41" s="16">
        <f t="shared" si="3"/>
        <v>168826073</v>
      </c>
      <c r="J41" s="19">
        <f t="shared" si="2"/>
        <v>100</v>
      </c>
      <c r="K41" s="16">
        <f t="shared" si="3"/>
        <v>4642</v>
      </c>
      <c r="L41" s="16">
        <f t="shared" si="3"/>
        <v>176983226</v>
      </c>
      <c r="M41" s="16">
        <f t="shared" si="3"/>
        <v>99.97999999999999</v>
      </c>
    </row>
    <row r="42" spans="1:13" s="17" customFormat="1" x14ac:dyDescent="0.3">
      <c r="A42" s="13" t="s">
        <v>68</v>
      </c>
      <c r="B42" s="16">
        <f>B41/91</f>
        <v>1349.9560439560439</v>
      </c>
      <c r="C42" s="16">
        <f>C41/91</f>
        <v>53694498.340659343</v>
      </c>
      <c r="D42" s="16"/>
      <c r="E42" s="16">
        <f t="shared" ref="E42:L42" si="4">E41/91</f>
        <v>393.37362637362639</v>
      </c>
      <c r="F42" s="16">
        <f t="shared" si="4"/>
        <v>12841643.439560439</v>
      </c>
      <c r="G42" s="16"/>
      <c r="H42" s="16">
        <f t="shared" si="4"/>
        <v>63.098901098901102</v>
      </c>
      <c r="I42" s="16">
        <f t="shared" si="4"/>
        <v>1855231.5714285714</v>
      </c>
      <c r="J42" s="16"/>
      <c r="K42" s="16">
        <f t="shared" si="4"/>
        <v>51.010989010989015</v>
      </c>
      <c r="L42" s="16">
        <f t="shared" si="4"/>
        <v>1944870.6153846155</v>
      </c>
      <c r="M42" s="16"/>
    </row>
  </sheetData>
  <mergeCells count="5">
    <mergeCell ref="A1:Q1"/>
    <mergeCell ref="B2:D2"/>
    <mergeCell ref="E2:G2"/>
    <mergeCell ref="H2:J2"/>
    <mergeCell ref="K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Q2 2018 Petroleum Import</vt:lpstr>
      <vt:lpstr>Q2 AGO TRUCK OUT BY STATE</vt:lpstr>
      <vt:lpstr>Q2 HHK TRUCK OUT BY STATE</vt:lpstr>
      <vt:lpstr>Q2 PMS TRUCK OUT BY STATE</vt:lpstr>
      <vt:lpstr>Q2 ATK TRUCK OUT BY STATE</vt:lpstr>
      <vt:lpstr>Q2 2018 ALL PRODUCTS TRUCK 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Emuesiri Ojo</cp:lastModifiedBy>
  <dcterms:created xsi:type="dcterms:W3CDTF">2018-07-26T13:11:22Z</dcterms:created>
  <dcterms:modified xsi:type="dcterms:W3CDTF">2018-08-03T07:31:08Z</dcterms:modified>
</cp:coreProperties>
</file>